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05" tabRatio="469" activeTab="0"/>
  </bookViews>
  <sheets>
    <sheet name="MACHETA pe ani" sheetId="1" r:id="rId1"/>
    <sheet name="MACHETApe trimestre" sheetId="2" r:id="rId2"/>
    <sheet name="TICHILESTI" sheetId="3" r:id="rId3"/>
    <sheet name="EvidentaPersoanelor" sheetId="4" r:id="rId4"/>
    <sheet name="Muzeu" sheetId="5" r:id="rId5"/>
    <sheet name="Biblioteca" sheetId="6" r:id="rId6"/>
    <sheet name="Biblioteca (2)" sheetId="7" r:id="rId7"/>
    <sheet name="Centru pt promovarea si conserv" sheetId="8" r:id="rId8"/>
    <sheet name="SptalulPneumo" sheetId="9" r:id="rId9"/>
    <sheet name="DGASPC" sheetId="10" r:id="rId10"/>
    <sheet name="SPITALUL JUDET Venituri proprii" sheetId="11" r:id="rId11"/>
    <sheet name="SPIT JUD subventii CJ" sheetId="12" r:id="rId12"/>
    <sheet name="SPIT JUD ms -buget de stat" sheetId="13" r:id="rId13"/>
    <sheet name="SPIT JUD ms -MEDICINA LEGALA " sheetId="14" r:id="rId14"/>
  </sheets>
  <externalReferences>
    <externalReference r:id="rId17"/>
    <externalReference r:id="rId18"/>
  </externalReferences>
  <definedNames>
    <definedName name="OLE_LINK5" localSheetId="5">'Biblioteca'!#REF!</definedName>
    <definedName name="OLE_LINK5" localSheetId="6">'Biblioteca (2)'!#REF!</definedName>
    <definedName name="OLE_LINK5" localSheetId="7">'Centru pt promovarea si conserv'!#REF!</definedName>
    <definedName name="OLE_LINK5" localSheetId="9">'DGASPC'!#REF!</definedName>
    <definedName name="OLE_LINK5" localSheetId="3">'EvidentaPersoanelor'!#REF!</definedName>
    <definedName name="OLE_LINK5" localSheetId="0">'MACHETA pe ani'!$A$338</definedName>
    <definedName name="OLE_LINK5" localSheetId="1">'MACHETApe trimestre'!$A$312</definedName>
    <definedName name="OLE_LINK5" localSheetId="4">'Muzeu'!#REF!</definedName>
    <definedName name="OLE_LINK5" localSheetId="8">'SptalulPneumo'!#REF!</definedName>
    <definedName name="OLE_LINK5" localSheetId="2">'TICHILESTI'!#REF!</definedName>
    <definedName name="_xlnm.Print_Area" localSheetId="5">'Biblioteca'!$A$1:$F$44</definedName>
    <definedName name="_xlnm.Print_Area" localSheetId="6">'Biblioteca (2)'!$A$1:$F$36</definedName>
    <definedName name="_xlnm.Print_Area" localSheetId="7">'Centru pt promovarea si conserv'!$A$1:$F$37</definedName>
    <definedName name="_xlnm.Print_Area" localSheetId="9">'DGASPC'!$A$1:$F$56</definedName>
    <definedName name="_xlnm.Print_Area" localSheetId="3">'EvidentaPersoanelor'!$A$1:$F$37</definedName>
    <definedName name="_xlnm.Print_Area" localSheetId="0">'MACHETA pe ani'!$A$1:$F$408</definedName>
    <definedName name="_xlnm.Print_Area" localSheetId="1">'MACHETApe trimestre'!$A$1:$J$346</definedName>
    <definedName name="_xlnm.Print_Area" localSheetId="4">'Muzeu'!$A$1:$F$66</definedName>
    <definedName name="_xlnm.Print_Area" localSheetId="10">'SPITALUL JUDET Venituri proprii'!$A$1:$G$61</definedName>
    <definedName name="_xlnm.Print_Area" localSheetId="8">'SptalulPneumo'!$A$1:$F$41</definedName>
    <definedName name="_xlnm.Print_Area" localSheetId="2">'TICHILESTI'!$A$1:$F$35</definedName>
    <definedName name="_xlnm.Print_Titles" localSheetId="5">'Biblioteca'!$6:$11</definedName>
    <definedName name="_xlnm.Print_Titles" localSheetId="6">'Biblioteca (2)'!$7:$12</definedName>
    <definedName name="_xlnm.Print_Titles" localSheetId="7">'Centru pt promovarea si conserv'!$6:$11</definedName>
    <definedName name="_xlnm.Print_Titles" localSheetId="9">'DGASPC'!$10:$15</definedName>
    <definedName name="_xlnm.Print_Titles" localSheetId="3">'EvidentaPersoanelor'!$6:$11</definedName>
    <definedName name="_xlnm.Print_Titles" localSheetId="0">'MACHETA pe ani'!$6:$11</definedName>
    <definedName name="_xlnm.Print_Titles" localSheetId="1">'MACHETApe trimestre'!$6:$11</definedName>
    <definedName name="_xlnm.Print_Titles" localSheetId="4">'Muzeu'!$7:$12</definedName>
    <definedName name="_xlnm.Print_Titles" localSheetId="10">'SPITALUL JUDET Venituri proprii'!$7:$12</definedName>
    <definedName name="_xlnm.Print_Titles" localSheetId="8">'SptalulPneumo'!$6:$11</definedName>
    <definedName name="_xlnm.Print_Titles" localSheetId="2">'TICHILESTI'!$6:$11</definedName>
  </definedNames>
  <calcPr fullCalcOnLoad="1"/>
</workbook>
</file>

<file path=xl/sharedStrings.xml><?xml version="1.0" encoding="utf-8"?>
<sst xmlns="http://schemas.openxmlformats.org/spreadsheetml/2006/main" count="1172" uniqueCount="354">
  <si>
    <t>Servicii supraveghere Lucrari exterioare - Reabilitare cladire scoala Soseaua Buzaului nr. 15A Braila, in vederea transformarii in locuinte pentru medicii rezidenti</t>
  </si>
  <si>
    <t>avize, acorduri, autorizatie de construire, cote legale  - Lucrari exterioare - Reabilitare cladire scoala Soseaua Buzaului nr. 15A Braila, in vederea transformarii in locuinte pentru medicii rezidenti</t>
  </si>
  <si>
    <r>
      <t xml:space="preserve">Vehicul utilitar de teren 8x8 cu senile/roti ( </t>
    </r>
    <r>
      <rPr>
        <i/>
        <sz val="8"/>
        <rFont val="Arial"/>
        <family val="2"/>
      </rPr>
      <t>achizitie demarata in anul 2016 si finalizata in anul 2017</t>
    </r>
    <r>
      <rPr>
        <i/>
        <sz val="10"/>
        <rFont val="Arial"/>
        <family val="2"/>
      </rPr>
      <t>)</t>
    </r>
  </si>
  <si>
    <t xml:space="preserve">Motor barca salvare </t>
  </si>
  <si>
    <t>Subsistem de supraveghere video compus din inregistrator digital / DVR, UPS si  7 camere video cu echipamentele si materialele aferente</t>
  </si>
  <si>
    <t xml:space="preserve">ANEXA </t>
  </si>
  <si>
    <t>SPITALUL JUDETEAN DE URGENTA BRAILA</t>
  </si>
  <si>
    <t>PE ANUL 2017 SI  ESTIMARI  PE  ANII 2018-2020</t>
  </si>
  <si>
    <t xml:space="preserve">Total </t>
  </si>
  <si>
    <t>Cheltuieli efectuate la 31.12.2016</t>
  </si>
  <si>
    <t>VALOAREA OBIECTIVULUI DE INVESTITII  AFERENT BUGET 2017</t>
  </si>
  <si>
    <t>CAPITOLUL 66.10 SANATATE</t>
  </si>
  <si>
    <t>VENITURI PROPRII</t>
  </si>
  <si>
    <t>Lucrari suplimentare sectia A.T.I.</t>
  </si>
  <si>
    <t>Proiectare+executie extindere pentru suplimentare putere instalata in statia electrica de distributie  0.4KV(TGD2)demisol pav. A</t>
  </si>
  <si>
    <t>Revizuire DALI retea exterioara de stins incendiu +infiintare gospodarire apa pav.B</t>
  </si>
  <si>
    <t xml:space="preserve"> Revizuire DALI  pentru Proiectare + executie Reparatii, demontare instalatii, furnizare de echipamente, montare instalatii si echipamente termo mecanice in centrala termica  + cos fum pav.A</t>
  </si>
  <si>
    <t xml:space="preserve">Revizuire DALI compartiment sterilizare pav.A  </t>
  </si>
  <si>
    <t>Proiectare+executie Reparatii, demontare instalatii, furnizare de echipamente, montare instalatii si echipamente termo mecanice in centrala termica pav. A</t>
  </si>
  <si>
    <t xml:space="preserve">Dotari </t>
  </si>
  <si>
    <t>Studiu de fezabilitate(S.F.) pentru lift exterior care sa asigure circuitul pacientilor intre Bloc operator si noul corp ATI</t>
  </si>
  <si>
    <t>Expertiza+solutie tehnica +  DALI instalatii apa rece, termice, curenti tari, curenti slabi pentru proiectul Amfiteatru +cladire administrativa de birouri+zona tehnica inclusiv retea de gaze naturale pentru amfiteatru</t>
  </si>
  <si>
    <t>Expertiza tehnica  clima Pav.C</t>
  </si>
  <si>
    <t>SCOALA GIMNAZIALA SPECIALA TICHILESTI</t>
  </si>
  <si>
    <t>Dotari SCOALA GIMNAZIALA SPECIALA TICHILESTI  , din care :</t>
  </si>
  <si>
    <t>Software informatic de tip antivirus</t>
  </si>
  <si>
    <t>Expertiza +solutie tehnica +DALLI  cai  acces  acces auto din curtea interioara corp D</t>
  </si>
  <si>
    <t>Expertiza tehnica +solutie tehnica +DALI Reabilitare adaposturi nr.1,2,3 din demisolul  pav. A</t>
  </si>
  <si>
    <t>Expertiza tehnica +solutie tehnica +DALI + caiet de sarcini reconfigurare post de transformare prin suplimentarea puterii  electrice in centrala termica pav.A</t>
  </si>
  <si>
    <t>Expertiza +solutie tehnica +DALI+Caiet de sarcini pentru "Inlocuire coloane alimentare energie electrica, reparatii 7 buc. Tablouri electrice de palier si punere in functiune in sistem automat cu  legaturi in  tabloul general de distributie a energiei ele</t>
  </si>
  <si>
    <t>Expertiza +solutie tehnica +DALI  incaperi tehnice IT</t>
  </si>
  <si>
    <t>CAPITOLUL 65.02 - Invatamant</t>
  </si>
  <si>
    <t>Scoala Speciala Gimnaziala Tichilesti</t>
  </si>
  <si>
    <t>TOTAL C. Alte cheltuieli de investiţii</t>
  </si>
  <si>
    <t>TOTAL Capitolul 65.02 C, din care :</t>
  </si>
  <si>
    <t>Proiect FEN FEDR- "Modernizarea infrastructurii de transport judetean pe traseul Gulianca Ianca Viziru, asigurarand conectivitatea directacu coridorul TEN-T Braila-Buzau "</t>
  </si>
  <si>
    <t>Lucrari de executie retea exterioara de utilizare gazecuprinsa intre robinetul de incendiu amplasat pe frontonul blocului si cel de iesirea din PRM, amplasat la limita de proprietate -locuinte pentru tineri  specialisti in sanatate , destinate inchirierii, Soseaua Buzaului nr. 15A Braila</t>
  </si>
  <si>
    <t xml:space="preserve">Expertiza tehnica + solutie tehnica+ DALI pentru Reabilitarea Sectiei Unitate Primiri Urgente din cadrul Spitalului Judetean de Urgenta Braila </t>
  </si>
  <si>
    <t>SmartTV prezentari multimedia, 164 cm, Ultra HD ( urbanism )</t>
  </si>
  <si>
    <t>Expertiza tehnica privind restul de executat la Obiectivul de investitii Proiectare si executie amfiteatru si spatii anexa anexe</t>
  </si>
  <si>
    <t>Expertiza tehnica privind restul de executat la Obiectivul de investitii Proiectare si executie Centru de oncologie si radioterapie</t>
  </si>
  <si>
    <t>Expertiza +Solutie tehnica+DALI-Reabilitare si modernizare statie de 0,4 KV de joasa tensiune</t>
  </si>
  <si>
    <t>Expertiza +solutie tehnica +DALI+ Caiet de sracini pentru anvelopare pav.A</t>
  </si>
  <si>
    <t>e.Alte cheltuieli asimilate investitiilor</t>
  </si>
  <si>
    <t>Licente</t>
  </si>
  <si>
    <t>TOTAL   (A+B+C)</t>
  </si>
  <si>
    <t xml:space="preserve">TRANSFERURI DE CAPITAL DE LA  CONSILIUL JUDETEAN BRAILA </t>
  </si>
  <si>
    <r>
      <t xml:space="preserve">VALOAREA OBIECTIVULUI DE INVESTITII  AFERENT </t>
    </r>
    <r>
      <rPr>
        <b/>
        <sz val="12"/>
        <rFont val="Arial"/>
        <family val="2"/>
      </rPr>
      <t xml:space="preserve">BUGET 2017 </t>
    </r>
  </si>
  <si>
    <t>Transferuri de la Bugetul de stat pentru finantarea aparaturii medicale si a echipamentelor de comunicatii in urgenta in sanatate</t>
  </si>
  <si>
    <t>Dotari independente</t>
  </si>
  <si>
    <t>TOTAL   A+B+C</t>
  </si>
  <si>
    <t>Dotari sala Polivalenta , din care :</t>
  </si>
  <si>
    <t xml:space="preserve">Tabela afisaj  publicitate </t>
  </si>
  <si>
    <t xml:space="preserve">Cosuri baschet </t>
  </si>
  <si>
    <t>Protectie copil , din care :</t>
  </si>
  <si>
    <t xml:space="preserve">Lucrari imprejmuire CMTF Floare de colt Insuratei </t>
  </si>
  <si>
    <t xml:space="preserve">Lucrari imprejmuire CMTF Floare de colt Baraganu </t>
  </si>
  <si>
    <t>Centre de asistenta sociala , din care :</t>
  </si>
  <si>
    <t xml:space="preserve">Lucrari imprejmuire CMTF  Locuinte protejate Faurei </t>
  </si>
  <si>
    <t xml:space="preserve">Autoturism </t>
  </si>
  <si>
    <t xml:space="preserve">Centrala termica </t>
  </si>
  <si>
    <t>Website</t>
  </si>
  <si>
    <t xml:space="preserve">Multifunctionala color </t>
  </si>
  <si>
    <t xml:space="preserve">Copiator </t>
  </si>
  <si>
    <t xml:space="preserve">Cazan incalzire </t>
  </si>
  <si>
    <t>Imobile PIN " NICIODATA SINGURI "</t>
  </si>
  <si>
    <t>Transferuri dezvoltare - Cofinantari  in asocieri cu u.a.t.-urile pentru realizarea unor obiective de interes public, din care :</t>
  </si>
  <si>
    <t>PT+DE+CS+DTAC Lucrari reabilitare DJ221B Braila-Vadeni, km1+000-km7+300</t>
  </si>
  <si>
    <t>PT+DE+CS+DTAC Lucrari modernizare DJ203R, DJ211-Liscoteanca , km22+500-km24+500</t>
  </si>
  <si>
    <t>PT+DE+CS+DTAC Lucrari modernizare DJ212A, Braila-Marasu, km42+000-km59+000</t>
  </si>
  <si>
    <t>PT+DE+CS+DTAC Lucrari reabilitare DJ211B Victoria-Mihai Bravu, km17+550-km27+550</t>
  </si>
  <si>
    <t>PT+DE+CS+DTAC Lucrari modernizare DJ255A, Cotu Lung-DN23, km26+000-km30+000</t>
  </si>
  <si>
    <t>Servicii de proiectare "Modernizarea infrastructurii de transport judetean pe traseul limita jud. Buzau-Insuratei, asigurand conectivitatea directa cu coridorul TEN-T Braila-Buzau"</t>
  </si>
  <si>
    <t>Audit siguranta rutiera in stadiul I DALI pentru proiectul "Asigurarea accesibilitatii directe pe traseul Silistraru-Unirea-Gropeni catre coridorul TEN-T Braila-Buzau si linia Dunarii"</t>
  </si>
  <si>
    <r>
      <t xml:space="preserve">Lucrari reabilitare DJ212A, Braila-Marasu, km0+000-km32+000                           </t>
    </r>
    <r>
      <rPr>
        <b/>
        <sz val="11"/>
        <rFont val="Times New Roman"/>
        <family val="1"/>
      </rPr>
      <t>PNDL</t>
    </r>
  </si>
  <si>
    <r>
      <t xml:space="preserve">Lucrari reabilitare DC59, Blasova-DJ212A, km0+000-km11+000                          </t>
    </r>
    <r>
      <rPr>
        <b/>
        <sz val="11"/>
        <rFont val="Times New Roman"/>
        <family val="1"/>
      </rPr>
      <t>PNDL</t>
    </r>
  </si>
  <si>
    <r>
      <t xml:space="preserve"> Lucrari reabilitare DJ221B Braila-Vadeni, km1+000-km7+300                             </t>
    </r>
    <r>
      <rPr>
        <b/>
        <sz val="10"/>
        <rFont val="Arial"/>
        <family val="2"/>
      </rPr>
      <t>PNDL</t>
    </r>
  </si>
  <si>
    <r>
      <t xml:space="preserve"> Lucrari modernizare DJ203R, DJ211-Liscoteanca , km22+500-km24+500     </t>
    </r>
    <r>
      <rPr>
        <b/>
        <sz val="10"/>
        <rFont val="Arial"/>
        <family val="2"/>
      </rPr>
      <t>PNDL</t>
    </r>
  </si>
  <si>
    <r>
      <t xml:space="preserve"> Lucrari modernizare DJ212A, Braila-Marasu, km42+000-km59+000                   </t>
    </r>
    <r>
      <rPr>
        <b/>
        <sz val="10"/>
        <rFont val="Arial"/>
        <family val="2"/>
      </rPr>
      <t xml:space="preserve"> PNDL</t>
    </r>
  </si>
  <si>
    <r>
      <t xml:space="preserve">Lucrari reabilitare DJ211B Victoria-Mihai Bravu, km17+550-km27+550              </t>
    </r>
    <r>
      <rPr>
        <b/>
        <sz val="10"/>
        <rFont val="Arial"/>
        <family val="2"/>
      </rPr>
      <t xml:space="preserve"> PNDL</t>
    </r>
  </si>
  <si>
    <r>
      <t xml:space="preserve"> Lucrari modernizare DJ255A, Cotu Lung-DN23, km26+000-km30+000      </t>
    </r>
    <r>
      <rPr>
        <b/>
        <sz val="10"/>
        <rFont val="Arial"/>
        <family val="2"/>
      </rPr>
      <t xml:space="preserve">         PNDL</t>
    </r>
  </si>
  <si>
    <t>Proiecte modernizari drumuri judetene</t>
  </si>
  <si>
    <t>Audit siguranta rutiera in stadiul I DALI pentru proiectul "Lucrari reabilitare DJ221B Braila-Vadeni, km1+000-km7+300"</t>
  </si>
  <si>
    <t>Audit siguranta rutiera in stadiul II PT pentru proiectul "Lucrari reabilitare DJ221B Braila-Vadeni, km1+000-km7+300"</t>
  </si>
  <si>
    <t>Audit siguranta rutiera in stadiul I DALI pentru proiectul"Lucrari modernizare DJ203R, DJ211-Liscoteanca , km22+500-km24+500"</t>
  </si>
  <si>
    <t>Audit siguranta rutiera in stadiul II PT pentru proiectul"Lucrari modernizare DJ203R, DJ211-Liscoteanca , km22+500-km24+500"</t>
  </si>
  <si>
    <t>Audit siguranta rutiera in stadiul I DALI pentru proiectul"Lucrari modernizare DJ212A, Braila-Marasu, km42+000-km59+000"</t>
  </si>
  <si>
    <t>Audit siguranta rutiera in stadiul II PT pentru proiectul"Lucrari modernizare DJ212A, Braila-Marasu, km42+000-km59+000"</t>
  </si>
  <si>
    <t>Audit siguranta rutiera in stadiul I DALI pentru proiectul"Lucrari reabilitare DJ211B Victoria-Mihai Bravu, km17+550-km27+550"</t>
  </si>
  <si>
    <t>Audit siguranta rutiera in stadiul II PT pentru proiectul"Lucrari reabilitare DJ211B Victoria-Mihai Bravu, km17+550-km27+550"</t>
  </si>
  <si>
    <t>Audit siguranta rutiera in stadiul I DALI pentru proiectul"Lucrari modernizare DJ255A, Cotu Lung-DN23, km26+000-km30+000"</t>
  </si>
  <si>
    <t>Audit siguranta rutiera in stadiul II PT pentru proiectul"Lucrari modernizare DJ255A, Cotu Lung-DN23, km26+000-km30+000"</t>
  </si>
  <si>
    <t>e. alte cheltuieli asimilate investitiilor ( taxe, avize , acorduri , isc-uri, servicii supraveghere lucrari , etc)</t>
  </si>
  <si>
    <t xml:space="preserve"> Servicii supraveghere si urmarire Lucrari reabilitare DJ221B Braila-Vadeni, km1+000-km7+300</t>
  </si>
  <si>
    <t xml:space="preserve"> Servicii supraveghere si urmarire Lucrari modernizare DJ203R, DJ211-Liscoteanca , km22+500-km24+500</t>
  </si>
  <si>
    <t xml:space="preserve"> Servicii supraveghere si urmarire Lucrari modernizare DJ212A, Braila-Marasu, km42+000-km59+000</t>
  </si>
  <si>
    <t>Servicii supraveghere si urmarire Lucrari reabilitare DJ211B Victoria-Mihai Bravu, km17+550-km27+550</t>
  </si>
  <si>
    <t xml:space="preserve"> Servicii supraveghere si urmarire Lucrari modernizare DJ255A, Cotu Lung-DN23, km26+000-km30+000</t>
  </si>
  <si>
    <t>Serviciu de supraveghere si urmarire lucrari suplimentare reabilitare DC59, Blasova-DJ212A</t>
  </si>
  <si>
    <t>Serviciu de supraveghere si urmarire lucrari  reabilitare DC59, Blasova-DJ212A(rest de executat)</t>
  </si>
  <si>
    <t>Serviciu de supraveghere si urmarire  Lucrari reabilitare DJ212A Braila-Marasu km0+000-km32+000</t>
  </si>
  <si>
    <t xml:space="preserve"> Taxe, avize, acorduri, cote legale Lucrari reabilitare DJ221B Braila-Vadeni, km1+000-km7+300</t>
  </si>
  <si>
    <t xml:space="preserve"> Taxe, avize, acorduri, cote legale Lucrari modernizare DJ203R, DJ211-Liscoteanca , km22+500-km24+500</t>
  </si>
  <si>
    <t xml:space="preserve"> Taxe, avize, acorduri, cote legale Lucrari modernizare DJ212A, Braila-Marasu, km42+000-km59+000</t>
  </si>
  <si>
    <t>Taxe, avize, acorduri, cote legale Lucrari reabilitare DJ211B Victoria-Mihai Bravu, km17+550-km27+550</t>
  </si>
  <si>
    <t>Taxe, avize, acorduri, cote legale  Lucrari modernizare DJ255A, Cotu Lung-DN23, km26+000-km30+000</t>
  </si>
  <si>
    <t>Taxe, avize, acorduri, cote legale lucrari suplimentare reabilitare DC59, Blasova-DJ212A</t>
  </si>
  <si>
    <t>Taxe, avize, acorduri, cote legale lucrari  reabilitare DC59, Blasova-DJ212A</t>
  </si>
  <si>
    <t>Taxe, avize, acorduri, cote legale lucrari reabilitare DJ212A, Braila-Marasu, km0+000-km32+000</t>
  </si>
  <si>
    <t xml:space="preserve">58 Proiecte cu finantare din fonduri externe nerambursabile </t>
  </si>
  <si>
    <t>TOTAL GENERAL</t>
  </si>
  <si>
    <t xml:space="preserve">Transferuri dezvoltare - Cofinantare in cadrul Proiectului " Asistenta Tehnica pentru pregatirea aplicatiei de finantare si a documentatiilor de atribuire pentru Proiectul Regional de dezvoltare a Infrastructurii de Apa si Apa Uzata din judetul Braila in </t>
  </si>
  <si>
    <t>Alte cheltuieli aferente studiilor de fezabilitate si alte studii</t>
  </si>
  <si>
    <t xml:space="preserve">Alte taxe , avize , cote </t>
  </si>
  <si>
    <t xml:space="preserve">Centrala telefonica </t>
  </si>
  <si>
    <t>Mobilier</t>
  </si>
  <si>
    <t>PE ANUL 2017 SI ESTIMARI PE ANII 2018-2020</t>
  </si>
  <si>
    <t xml:space="preserve">VALOAREA OBIECTIVULUI DE INVESTITII  AFERENT BUGET 2017  </t>
  </si>
  <si>
    <t xml:space="preserve"> ESTIMARI 2019</t>
  </si>
  <si>
    <t>ESTIMARI 2020</t>
  </si>
  <si>
    <t>Dotari aparat specialitate,  DIN CARE :</t>
  </si>
  <si>
    <t xml:space="preserve">Sistem de alarma efractie cu senzor miscare </t>
  </si>
  <si>
    <t xml:space="preserve">Generator curent electric </t>
  </si>
  <si>
    <t>Sistem avertizare incendiu</t>
  </si>
  <si>
    <t>Tehnica calcul ( laptop-uri , sistem PC)</t>
  </si>
  <si>
    <t>Imprimanta A0</t>
  </si>
  <si>
    <t xml:space="preserve">Proiectare si executie amfiteatru si spatii anexe </t>
  </si>
  <si>
    <t xml:space="preserve">Proiectare si executie reabilitare compartiment Sterilizare pav.  A </t>
  </si>
  <si>
    <t>Proiectare+executie extindere pentru suplimentare putere instalata in statia electrica de distributie  0.4KV(TGD2)demisol pavilion A</t>
  </si>
  <si>
    <t>B.Obiective (proiecte) de investitii noi</t>
  </si>
  <si>
    <t>Proiectare + executie Reparatii, demontare instalatii, furnizare de echipamente, montare instalatii si echipamente termo mecanice in centrala termica pav.A</t>
  </si>
  <si>
    <t>TOTALB. Obiective (proiecte) de investiţii noi</t>
  </si>
  <si>
    <t>Transferuri de capital pentru Spitalul Judetean de Urgenta Braila, din sume primite de la bugetul de stat pentru finantarea aparaturii medicale</t>
  </si>
  <si>
    <t xml:space="preserve"> 51.02 Transferuri de capital, din care :</t>
  </si>
  <si>
    <t>Spitalul Judeteande Urgenta Braila ( C.J.)</t>
  </si>
  <si>
    <t>Spitalul Judetean ( bugetul de stat )</t>
  </si>
  <si>
    <t>Spitalul Pneumoftiziologie ( C.J.)</t>
  </si>
  <si>
    <t xml:space="preserve">Generator </t>
  </si>
  <si>
    <t xml:space="preserve">Lada probe biologice </t>
  </si>
  <si>
    <t>Instalatie climatizare</t>
  </si>
  <si>
    <t xml:space="preserve">Server pentru baza de date </t>
  </si>
  <si>
    <t xml:space="preserve">Program de grafica vectoriala </t>
  </si>
  <si>
    <t>Software server de virtualizare</t>
  </si>
  <si>
    <t>Plotter format A0</t>
  </si>
  <si>
    <t xml:space="preserve">Statie grafica </t>
  </si>
  <si>
    <t>Aplicatie pentru integrare  RFID</t>
  </si>
  <si>
    <t xml:space="preserve">Masina de frezat </t>
  </si>
  <si>
    <t>Poarta de acces UHF</t>
  </si>
  <si>
    <t xml:space="preserve">Cititoare UHF mobile </t>
  </si>
  <si>
    <t xml:space="preserve">Tehnica de calcul </t>
  </si>
  <si>
    <t>Termohigrometre</t>
  </si>
  <si>
    <t>Dezumidificatoare</t>
  </si>
  <si>
    <t xml:space="preserve">Dulapuri depozitare colectie moluste </t>
  </si>
  <si>
    <t xml:space="preserve">Masa luminoasa restaurare carte </t>
  </si>
  <si>
    <t xml:space="preserve">Dulapuri depozitare colectii botanice </t>
  </si>
  <si>
    <t xml:space="preserve">Uscator pentru laborator restaurare carte </t>
  </si>
  <si>
    <t xml:space="preserve">Combina frigorifica </t>
  </si>
  <si>
    <t>Scanner A4, tehnilogie digitala ICE</t>
  </si>
  <si>
    <t xml:space="preserve">Tableta grafica A4 si creion grafic </t>
  </si>
  <si>
    <t>Sisteme fixe si mobile pentru depoziteSectia Istorie</t>
  </si>
  <si>
    <t>sistem supraveghere video antiefractie antincendiu la Centrul Cultural Nica Petre</t>
  </si>
  <si>
    <t>Sistem antiincendiu la Depozitul din Aleea Cocorilor 14 B</t>
  </si>
  <si>
    <t xml:space="preserve">Umidificatoare </t>
  </si>
  <si>
    <t xml:space="preserve">Lampa de redare lumina naturala </t>
  </si>
  <si>
    <t xml:space="preserve">Grup mobil filtrant aspirant </t>
  </si>
  <si>
    <t>Dulap de siguranta Chemisafe fire</t>
  </si>
  <si>
    <t xml:space="preserve">Dulap polipropilena pentru reactivi si substante chimice </t>
  </si>
  <si>
    <t xml:space="preserve">Licenta ARCGIS for Desktop Advanced </t>
  </si>
  <si>
    <t>Licenta Windows 10</t>
  </si>
  <si>
    <t xml:space="preserve">Licenta Office </t>
  </si>
  <si>
    <t xml:space="preserve">Desktop cu sistem operare </t>
  </si>
  <si>
    <t>Multifunctional A4, Imprimante A4</t>
  </si>
  <si>
    <t xml:space="preserve">Seif casierie </t>
  </si>
  <si>
    <t xml:space="preserve">Bunuri culturale sectii muzeu </t>
  </si>
  <si>
    <t>Reparații capitale la Casa Memorială ”D.P.Perpessicius”</t>
  </si>
  <si>
    <t>Studiu de fezabilitate la secția Științele Naturi</t>
  </si>
  <si>
    <t>Montaj instalație canalizare secția Etnografie</t>
  </si>
  <si>
    <t>Modificări spațiu laborator (Secția Artă) pentru montarea instalațiilor de restaurare</t>
  </si>
  <si>
    <t>Inlocuit tâmplărie la imobilul din P-ța Traian, nr.3 (25 ferestre si 2 uși duble)</t>
  </si>
  <si>
    <t>Echipamente sonorizare</t>
  </si>
  <si>
    <t>Servicii de supraveghere executie lucrari - Reparatii capitale la constructii si instalatii Sala Polivalenta Braila -Parc Monument</t>
  </si>
  <si>
    <t>A. Obiective (proiecte) de investiţii în continuare</t>
  </si>
  <si>
    <t xml:space="preserve">B. Obiective (proiecte) de investiţii noi </t>
  </si>
  <si>
    <t xml:space="preserve">a. Achizitii de imobile </t>
  </si>
  <si>
    <t>b. dotari independente</t>
  </si>
  <si>
    <t>c. cheltuieli aferente studiilor de fezabilitate si alte studii</t>
  </si>
  <si>
    <t>d. cheltuieli privind consolidarile</t>
  </si>
  <si>
    <t>e. alte cheltuieli asimilate investitiilor</t>
  </si>
  <si>
    <t xml:space="preserve"> ESTIMARI 2017</t>
  </si>
  <si>
    <t xml:space="preserve"> ESTIMARI 2018</t>
  </si>
  <si>
    <t>C. Alte cheltuieli de investiţii , DIN CARE :</t>
  </si>
  <si>
    <t xml:space="preserve">DENUMIRE  OBIECTIV DE INVESTITII </t>
  </si>
  <si>
    <t>TOTAL A. Obiective (proiecte) de investiţii în continuare</t>
  </si>
  <si>
    <t xml:space="preserve">TOTAL a. Achizitii de imobile </t>
  </si>
  <si>
    <t>TOTAL b. dotari independente</t>
  </si>
  <si>
    <t>TOTAL c. cheltuieli aferente studiilor de fezabilitate si alte studii</t>
  </si>
  <si>
    <t xml:space="preserve"> Total d. cheltuieli privind consolidarile</t>
  </si>
  <si>
    <t xml:space="preserve">TOTAL C. Alte cheltuieli de investiţii </t>
  </si>
  <si>
    <t xml:space="preserve"> Total e. alte cheltuieli asimilate investitiilor</t>
  </si>
  <si>
    <t xml:space="preserve">TOTAL B. Obiective (proiecte) de investiţii noi </t>
  </si>
  <si>
    <t xml:space="preserve">mii lei </t>
  </si>
  <si>
    <t xml:space="preserve">U.A.T JUDETUL BRAILA </t>
  </si>
  <si>
    <t>TRIM IV</t>
  </si>
  <si>
    <t>Reparatii capitale la constructii si instalatii Sala Polivalenta Braila -Parc Monument - DTAC+Documentatii avize, acorduri + PT+DE+CS+Verificare Tehnica PT</t>
  </si>
  <si>
    <t>Audit energetic + intocmire certificat de performanta energetica pentru cladiri aflate in patrimoniul CJ Braila</t>
  </si>
  <si>
    <t>Expertiza Tehnica+Audit Energetic +DALI - Reabilitare si refunctionalizare cladire Palat Administrativ, Piata Independentei nr.1, Braila</t>
  </si>
  <si>
    <t>Executie lucrari - Consolidarea si reabilitarea imobilului din Soseaua Buzaului nr.5 - Centrul Militar Judetean - Corp B - Sediu Administrativ</t>
  </si>
  <si>
    <t>Lucrari exterioare - Reabilitare cladire scoala Soseaua Buzaului nr. 15A Braila, in vederea transformarii in locuinte pentru medicii rezidenti PT+DE+CS +Verificare tehnica PT+Executie lucrari</t>
  </si>
  <si>
    <t>cota ISC executie lucrari Reparatii capitale la constructii si instalatii Sala Polivalenta Braila -Parc Monument</t>
  </si>
  <si>
    <t>avize, acorduri, autorizatie de construire executie lucrari Reparatii capitale la constructii si instalatii Sala Polivalenta Braila -Parc Monument</t>
  </si>
  <si>
    <t>cota ISC Lucrari exterioare - Reabilitare cladire scoala Soseaua Buzaului nr. 15A Braila, in vederea transformarii in locuinte pentru medicii rezidenti</t>
  </si>
  <si>
    <t>avize, acorduri, autorizatie de construire - Lucrari exterioare - Reabilitare cladire scoala Soseaua Buzaului nr. 15A Braila, in vederea transformarii in locuinte pentru medicii rezidenti</t>
  </si>
  <si>
    <t xml:space="preserve">Proiectare+executie lucrari Sectii Cardiologie si Pediatrie la Spitalul Judetean de Urgenta Braila </t>
  </si>
  <si>
    <t>Expertiza tehnica si solutie tehnica de realizare a legaturii intre corpul A al SJU Braila si corpul de cardiologie si pediatrie</t>
  </si>
  <si>
    <t xml:space="preserve">cota ISC - executie lucrari Sectii Cardiologie si Pediatrie la Spitalul Judetean de Urgenta Braila </t>
  </si>
  <si>
    <t>Executie lucrari de consolidare si reabilitare cladiri din patrimoniul CJ Braila</t>
  </si>
  <si>
    <t xml:space="preserve">                     </t>
  </si>
  <si>
    <t>CAPITOLUL 66.02 SANATATE</t>
  </si>
  <si>
    <t xml:space="preserve">CAPITOLUL 67.02 CULTURA , RECREERE SI RELIGIE </t>
  </si>
  <si>
    <t>CAPITOLUL 70.02 LOCUINTE , SERVICII SI DEZVOLTARE PUBLICA</t>
  </si>
  <si>
    <t>Imobil Campinu nr. 21 ( Spital Pneumoftiziologie )</t>
  </si>
  <si>
    <t>CAPITOLUL 74.02 PROTECTIA MEDIULUI</t>
  </si>
  <si>
    <t>Proiect "Sistem management integrat al deseurilor "</t>
  </si>
  <si>
    <t xml:space="preserve">CAPITOLUL 84.02 DRUMURI SI PODURI </t>
  </si>
  <si>
    <t xml:space="preserve">Proiectare si executie Centrul de Oncologie si Radioterapie </t>
  </si>
  <si>
    <t xml:space="preserve">Proiectare si executie Bloc operator </t>
  </si>
  <si>
    <t xml:space="preserve">Proiectare si executie reabilitare compartiment Sterilizare pavilion A </t>
  </si>
  <si>
    <t>Proiectare si executie refacere inel incendiu exterior pavilion A</t>
  </si>
  <si>
    <t>Cofinantare aparatura medicala 10 %</t>
  </si>
  <si>
    <t xml:space="preserve"> 51.02 Transferuri de capital</t>
  </si>
  <si>
    <t xml:space="preserve"> 55 Transferuri interne</t>
  </si>
  <si>
    <t>postaderare</t>
  </si>
  <si>
    <t>71 Active nefinanciare</t>
  </si>
  <si>
    <t>Autoturisme</t>
  </si>
  <si>
    <t xml:space="preserve">CAPITOLUL 51.02 Autoritati publice si actiuni externe  </t>
  </si>
  <si>
    <t xml:space="preserve">CAPITOLUL 54.02 Alte servicii publice generale </t>
  </si>
  <si>
    <t xml:space="preserve">CAPITOLUL 60.02 Aparare - Centrul Militar Judetean Braila </t>
  </si>
  <si>
    <t xml:space="preserve">CAPITOLUL 61.02 - Ordine publica si siguranta nationala - Inspectoratul pentru situatii de urgenta </t>
  </si>
  <si>
    <t>Freza de zapada</t>
  </si>
  <si>
    <t xml:space="preserve">Dotari Bloc operator </t>
  </si>
  <si>
    <t>TOTAL CAPITOLUL 66.02 A+B+C</t>
  </si>
  <si>
    <t>Dotari Biblioteca Judeteana  , din care :</t>
  </si>
  <si>
    <t xml:space="preserve"> Camera Video Foto</t>
  </si>
  <si>
    <t xml:space="preserve">Alte dotari </t>
  </si>
  <si>
    <t>Tva aferent rate locuinte O.G. 19</t>
  </si>
  <si>
    <t xml:space="preserve">PROGRAMUL DE INVESTIŢII PUBLICE </t>
  </si>
  <si>
    <t xml:space="preserve">Transferuri interne  asociatiile de dezvoltare intercomunitara ADI DUNAREA </t>
  </si>
  <si>
    <t xml:space="preserve">Transferuri interne asociatiile de dezvoltare intercomunitara ADI SE  pentru Situatii de Urgenta </t>
  </si>
  <si>
    <t>Transferuri interne asociatiile de dezvoltare intercomunitara ADI ECO</t>
  </si>
  <si>
    <t>Transferuri interne -Programul pentru finantarea nerambursabila a activitatilor nonprofit de interes judetean - cultura si sport - Lg. 350/2005</t>
  </si>
  <si>
    <t xml:space="preserve">TOTAL A+B+C CAPITOLUL 51.02, din care : </t>
  </si>
  <si>
    <t>TOTAL Capitolul 54.02 C, din care :</t>
  </si>
  <si>
    <t>TOTAL CAPITOLUL 60.02 A+B+C, din care :</t>
  </si>
  <si>
    <t>TOTAL Capitolul 61.02 C, din care :</t>
  </si>
  <si>
    <t xml:space="preserve">CAPITOLUL 68.02 Asigurari si asistenta sociala- D.G.A.S.P.C. Braila </t>
  </si>
  <si>
    <t>TOTAL CAPITOLUL 67.02 A+B+C, din care :</t>
  </si>
  <si>
    <t>TOTAL Capitolul 68.02 C, din care :</t>
  </si>
  <si>
    <t>TOTAL  CAPITOLUL 70.02 A+B+C, din care :</t>
  </si>
  <si>
    <t>TOTAL CAPITOL 84.02 A+B+C, din care :</t>
  </si>
  <si>
    <t>TOTAL GENERAL , din care :</t>
  </si>
  <si>
    <t xml:space="preserve">Transferuri de capital  Directia Judeteana de Evidenta a Persoanelor pentru achizitionare Server informatic </t>
  </si>
  <si>
    <t xml:space="preserve"> </t>
  </si>
  <si>
    <t>Laptop-uri</t>
  </si>
  <si>
    <t xml:space="preserve"> Transferuri de capital catre Centrul Judetean pentru Promovarea si Conservarea Culturii Traditionale </t>
  </si>
  <si>
    <t xml:space="preserve"> Transferuri de capital catre institutii publice Muzeul Brailel " Carol I", din care :</t>
  </si>
  <si>
    <t xml:space="preserve"> Planul  de  Amenajare  a Teritoriului Intercomunitar: Statiunea Lacu Sarat-  Jud. Braila</t>
  </si>
  <si>
    <t>Plan Urbanistic Zonal Integrat - Dezvoltarea sectorului turistic si pescaresc in comuna Stancuta, judetul Braila</t>
  </si>
  <si>
    <t>Elaborarea hartilor de riscuri naturale la nivelul judetului Braila (cutremure, aluecari si prabusiri de teren , fenomene meteorologice periculoase), conf. Legii nr. 575 / 2001 si H.G.R. nr. 447 / 2003</t>
  </si>
  <si>
    <t>Studii de evaluare a mediului pentru planuri  si  programe  conf. H.G. 1076 / 2004  si Studii privind obtinerea avizului de gospodarire a apelor ,  conf. Ordinului nr. 662 / 2006</t>
  </si>
  <si>
    <t xml:space="preserve"> Planul  de  Amenajare  a Teritoriului Intercomunitar (PATIC) : Amenajarea si dezvoltarea teritoriului de NV - Insula Mare a Brailei - Braila E (municipiul Braila si com. Marasu) </t>
  </si>
  <si>
    <t>Anexa nr.</t>
  </si>
  <si>
    <t xml:space="preserve">Transferuri de capital  de la bugetul local pentru Spitalul Judetean de Urgenta Braila, total , din care : </t>
  </si>
  <si>
    <t xml:space="preserve">Transferuri de capital  de la bugetul local pentru Spitalul Judetean de Urgenta Braila , din care : </t>
  </si>
  <si>
    <t xml:space="preserve">Transferuri de capital de la bugetul local pentru Spitalul Pneumoftiziologie Braila, total , din care : </t>
  </si>
  <si>
    <t xml:space="preserve">Pompa de spalat auto </t>
  </si>
  <si>
    <t>Vehicul utilitar de teren 8x8 cu senile/roti</t>
  </si>
  <si>
    <t>Sistem de supraveghere video</t>
  </si>
  <si>
    <r>
      <t xml:space="preserve">Transferuri interne asociatiile de dezvoltare intercomunitara </t>
    </r>
    <r>
      <rPr>
        <sz val="7"/>
        <rFont val="Arial"/>
        <family val="2"/>
      </rPr>
      <t>ADR SE</t>
    </r>
  </si>
  <si>
    <t>Licente software</t>
  </si>
  <si>
    <t xml:space="preserve">Elaborarea ridicarilor topografice, a releveelor si studiilor istorice ale monumentelor cuprinse in Lista monumentelor aferente  judetului  Braila ( in conformitate cu programul romano-francez  Conservarea, restaurare si punerea in valoare a monumentelor </t>
  </si>
  <si>
    <t>Planul Urbanistic Zonal  Dezvoltarea teritoriului intercomunitar Braila-Chiscani-Vadeni si cresterea capacitatii de transport a drumului colector de centura al municipiului  Braila in vederea fluidizarii traficului catre podul peste Dunare ,  inclusiv rid</t>
  </si>
  <si>
    <t>TRIM I</t>
  </si>
  <si>
    <t>TRIM II</t>
  </si>
  <si>
    <t>TRIM III</t>
  </si>
  <si>
    <t xml:space="preserve">Barca salvare cu vasle pentru Nava Ovidiu </t>
  </si>
  <si>
    <t xml:space="preserve">Motopompa salvare pentru tras la apa pentru Nava Ovidiu </t>
  </si>
  <si>
    <t xml:space="preserve">Echipament cu sitem de identificare RURIS pentru Nava Ovidiu </t>
  </si>
  <si>
    <t xml:space="preserve">Sistem informatic pentru evidenta patrimoniu public si privat </t>
  </si>
  <si>
    <t xml:space="preserve">Sistem informatic pentru evidenta venituri </t>
  </si>
  <si>
    <t xml:space="preserve">Tehnica calcul ( calculatoare desktop, all in one , laptop-uri, etc.) </t>
  </si>
  <si>
    <t>Imprimante laser ( A3, A4 color)</t>
  </si>
  <si>
    <t xml:space="preserve">Echipamente multifunctionale </t>
  </si>
  <si>
    <t>Sistem monitorizare video registratura ( achizitie demarata in anul 2016, finalizata in anul 2017)</t>
  </si>
  <si>
    <t>Executie lucrari - Reabilitare statie de  pompare apa incendiu Casa de Cultura pentru Tineret Braila - Gospodarie de apa ( contract 2016)</t>
  </si>
  <si>
    <t>Tehnica de calcul: terminale informatice periferice( A.T.O.P.-diferenta  contract din anul 2016)</t>
  </si>
  <si>
    <t>Echipament  copiere/scanare/printare format A0 ( urbanism)</t>
  </si>
  <si>
    <t>Licenta Autodesk AutoCAD 2017 ( urbanism )</t>
  </si>
  <si>
    <t>Imobil Str. Belvedere nr. 12 (pentru  Spital Pneumoftiziologie )</t>
  </si>
  <si>
    <t>Statii grafice model Sistem Workstation Dell Precision T7600 (Intel xenon E5-2650, 32GB, 900Gb+256Gb SSD, nVidia Quadro K5000@4Gb, Win10 Pro64, tastatura+mouse)</t>
  </si>
  <si>
    <t>Network area Storage ( urbanism )</t>
  </si>
  <si>
    <t>SmartTV prezentari multimedia model Smart Android LED Sony Bravia, 164 cm, 65XD8505, 4K Ultra HD ( urbanism )</t>
  </si>
  <si>
    <r>
      <t>Raport de mediu</t>
    </r>
    <r>
      <rPr>
        <sz val="8"/>
        <rFont val="Arial"/>
        <family val="2"/>
      </rPr>
      <t xml:space="preserve"> pentru PATZ-Zona Periurbana Municipiul Braila,in vederea obtinerii avizului de mediu;( ctr. 219/2011)</t>
    </r>
  </si>
  <si>
    <r>
      <t>Studiu de evaluare adecvata</t>
    </r>
    <r>
      <rPr>
        <sz val="8"/>
        <rFont val="Arial"/>
        <family val="2"/>
      </rPr>
      <t xml:space="preserve"> pentru PATZ-Zona Periurbana Municipiul Braila,  in vederea obtinerii avizului de mediu;( ctr.218/2011)</t>
    </r>
  </si>
  <si>
    <r>
      <t>Studiu de evaluare adecvata si Raport de mediu</t>
    </r>
    <r>
      <rPr>
        <sz val="8"/>
        <rFont val="Arial"/>
        <family val="2"/>
      </rPr>
      <t xml:space="preserve"> pentru PUZ - Zona de agrement Blasova, PUZ -  Zona de agrement Zaton in vederea obtinerii avizului de mediu;( ctr. 208/2011)</t>
    </r>
  </si>
  <si>
    <t>Plan de mentinere a calitatii aerului in judetul Braila+ Studiu premergator planului( ctr. 126/2016)</t>
  </si>
  <si>
    <t>Studiu de evaluare adecvata pentru PUZ-Statiunea Caineni Bai -  in vederea obtinerii avizului de mediu;</t>
  </si>
  <si>
    <t>Raport de mediu pentru PUZ-Statiunea Caineni Bai -  in vederea obtinerii avizului de mediu;</t>
  </si>
  <si>
    <t>Documentatie pentru obtinerea acordului de principiu CNAIR la PUZ-Statiunea Movila Miresii [ridicare topo+studiu trafic zonal+proiect tehnic intersectii - (piese scrise si desenate)</t>
  </si>
  <si>
    <r>
      <t>Ridicari topografice p</t>
    </r>
    <r>
      <rPr>
        <sz val="8"/>
        <rFont val="Arial"/>
        <family val="2"/>
      </rPr>
      <t xml:space="preserve">entru  Planul  de  Amenajare  a Teritoriului Intercomunitar (PATIC) : Amenajarea si dezvoltarea teritoriului de NV - Insula Mare a Brailei - Braila E (municipiul Braila si com. Marasu) </t>
    </r>
  </si>
  <si>
    <t>Sistem integrat de management teritorial bazat pe GIS</t>
  </si>
  <si>
    <t>Plan de mobilitate teritoriala in judetul Braila</t>
  </si>
  <si>
    <t xml:space="preserve">S.F. Punerea in valoare a patrimoniului construit   si introducerea in circuitul turistic  Traseul conacelor brailene </t>
  </si>
  <si>
    <t xml:space="preserve">Dezvoltarea retelei turismului ecumenic in judetul Braila-PUZ Manastirea Insuratei </t>
  </si>
  <si>
    <t>Servicii supraveghere a lucrarilor pentru executie lucrari de reabilitare statie de  pompare apa incendiu Casa de Cultura pentru Tineret Braila - Gospodarie de apa</t>
  </si>
  <si>
    <t>DALI - Consolidare si reabilitare imobil Calea Calarasilor nr. 29, Braila</t>
  </si>
  <si>
    <t xml:space="preserve">Executie lucrari - Reabilitare racord alimentare apa incendiu de la gospodaria de apa la distribuitorul din camera pompierului si nstalatie interioara de incendiu (hidranti, sprinklere, drencere) la Casa de Cultura pentru Tineret Braila </t>
  </si>
  <si>
    <t>Servicii de supraveghere executie lucrari - Consolidarea si reabilitarea imobilului din Soseaua Buzaului nr.5 - Centrul Militar Judetean - Corp B - Sediu Administrativ</t>
  </si>
  <si>
    <t>Taxe,avize, cote legale Consolidarea si reabilitarea imobilului din Soseaua Buzaului nr.5 - Centrul Militar Judetean - Corp B - Sediu Administrativ</t>
  </si>
  <si>
    <t>Taxe, avize, cote legale - Reabilitare statie de  pompare apa incendiu Casa de Cultura pentru Tineret Braila - Gospodarie de apa</t>
  </si>
  <si>
    <t xml:space="preserve"> Taxe, avize, cote legale - Reabilitare racord alimentare apa incendiu de la gospodaria de apa la distribuitorul din camera pompierului si nstalatie interioara de incendiu (hidranti, sprinklere, drencere) la Casa de Cultura pentru Tineret Braila </t>
  </si>
  <si>
    <t>Reabilitare racord alimentare apa incendiu de la gospodaria de apa la distribuitorul din camera pompierului si nstalatie interioara de incendiu (hidranti, sprinklere, drencere) la Casa de Cultura pentru Tineret Braila  - DTAC + documentatii avize, acordur</t>
  </si>
  <si>
    <t xml:space="preserve"> Servicii de supraveghere executie lucrari - Reabilitare racord alimentare apa incendiu de la gospodaria de apa la distribuitorul din camera pompierului si nstalatie interioara de incendiu (hidranti, sprinklere, drencere) la Casa de Cultura pentru Tineret</t>
  </si>
  <si>
    <t>Alte dotari</t>
  </si>
  <si>
    <t>Spitalul Pneumoftiziologie Braila</t>
  </si>
  <si>
    <t>Directia Judeteana de Evidenta a Persoanelor Braila</t>
  </si>
  <si>
    <t>Muzeul Brailei " Carol I"</t>
  </si>
  <si>
    <t>Biblioteca Judeteana Braila</t>
  </si>
  <si>
    <t>Centrul Judetean pentru Promovarea si Conservarea Culturii Traditionale Braila</t>
  </si>
  <si>
    <t>Directia Generala de Asistenta Sociala si Protectia Copilului Braila</t>
  </si>
  <si>
    <t>ORDONATOR PRINCIPAL DE CREDITE</t>
  </si>
  <si>
    <t xml:space="preserve">                      VICEPRESEDINTE</t>
  </si>
  <si>
    <r>
      <t xml:space="preserve">                      </t>
    </r>
    <r>
      <rPr>
        <b/>
        <sz val="12"/>
        <rFont val="Times New Roman"/>
        <family val="1"/>
      </rPr>
      <t>IONEL EPUREANU</t>
    </r>
  </si>
  <si>
    <t>DIRECTOR EXECUTIV</t>
  </si>
  <si>
    <t>D.A.P.E.B</t>
  </si>
  <si>
    <t>DRAGUTA DAN</t>
  </si>
  <si>
    <t>DIRECTOR EXECUTIV ADJUNCT</t>
  </si>
  <si>
    <t xml:space="preserve">                         Intocmit,</t>
  </si>
  <si>
    <t xml:space="preserve">              NICOLETA LEFTER</t>
  </si>
  <si>
    <t xml:space="preserve">                      Verificat,</t>
  </si>
  <si>
    <t>pndl</t>
  </si>
  <si>
    <t xml:space="preserve">CAPITOLUL 61.02 - Ordine publica si siguranta nationala </t>
  </si>
  <si>
    <t>Inspectoratul pentru situatii de urgenta</t>
  </si>
  <si>
    <t>A.T.O.P.</t>
  </si>
  <si>
    <t>Echipamente activitate A.T.O.P.</t>
  </si>
  <si>
    <t xml:space="preserve">TOTAL C. Alte cheltuieli de investiţii - I.S.U. </t>
  </si>
  <si>
    <t>TOTAL C. Alte cheltuieli de investiţii - A.T.O.P.</t>
  </si>
  <si>
    <t>Alte Lucrari modernizare , reabilitare PNDL</t>
  </si>
  <si>
    <t xml:space="preserve">                      IONEL EPUREANU</t>
  </si>
  <si>
    <t>Biblioteca Judeteana Braila - VENITURI PROPRII</t>
  </si>
  <si>
    <t xml:space="preserve">Distrugator documente mare capacitate </t>
  </si>
  <si>
    <t>Dotari aparatura medicala</t>
  </si>
  <si>
    <t xml:space="preserve">VENITURI PROPRII-MEDICINA LEGALA </t>
  </si>
  <si>
    <t xml:space="preserve">PRESEDINTE </t>
  </si>
  <si>
    <t xml:space="preserve">FRANCISK IULIAN CHIRIAC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</si>
</sst>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\ "/>
    <numFmt numFmtId="183" formatCode="00000"/>
    <numFmt numFmtId="184" formatCode="#,##0\ \ \ \ \ \ \ 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_-* #,##0.00\ _D_M_-;\-* #,##0.00\ _D_M_-;_-* &quot;-&quot;??\ _D_M_-;_-@_-"/>
    <numFmt numFmtId="193" formatCode="#,##0.0_);\(#,##0.0\)"/>
    <numFmt numFmtId="194" formatCode="#,##0.0"/>
    <numFmt numFmtId="195" formatCode="0.0"/>
    <numFmt numFmtId="196" formatCode="#,##0.000_);\(#,##0.000\)"/>
    <numFmt numFmtId="197" formatCode="_-* #,##0.0\ _D_M_-;\-* #,##0.0\ _D_M_-;_-* &quot;-&quot;??\ _D_M_-;_-@_-"/>
    <numFmt numFmtId="198" formatCode="_-* #,##0\ _D_M_-;\-* #,##0\ _D_M_-;_-* &quot;-&quot;??\ _D_M_-;_-@_-"/>
    <numFmt numFmtId="199" formatCode="_-* #,##0.000\ _D_M_-;\-* #,##0.000\ _D_M_-;_-* &quot;-&quot;??\ _D_M_-;_-@_-"/>
    <numFmt numFmtId="200" formatCode="_-* #,##0.0000\ _D_M_-;\-* #,##0.0000\ _D_M_-;_-* &quot;-&quot;??\ _D_M_-;_-@_-"/>
    <numFmt numFmtId="201" formatCode="_-* #,##0.00000\ _D_M_-;\-* #,##0.00000\ _D_M_-;_-* &quot;-&quot;??\ _D_M_-;_-@_-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  <numFmt numFmtId="208" formatCode="m/d/yy\ h:mm\ AM/PM"/>
    <numFmt numFmtId="209" formatCode="&quot;Da&quot;;&quot;Da&quot;;&quot;Nu&quot;"/>
    <numFmt numFmtId="210" formatCode="&quot;Adevărat&quot;;&quot;Adevărat&quot;;&quot;Fals&quot;"/>
    <numFmt numFmtId="211" formatCode="&quot;Activat&quot;;&quot;Activat&quot;;&quot;Dezactivat&quot;"/>
    <numFmt numFmtId="212" formatCode="[$-418]d\ mmmm\ 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&quot;£&quot;#,##0;\-&quot;£&quot;#,##0"/>
    <numFmt numFmtId="218" formatCode="&quot;£&quot;#,##0;[Red]\-&quot;£&quot;#,##0"/>
    <numFmt numFmtId="219" formatCode="&quot;£&quot;#,##0.00;\-&quot;£&quot;#,##0.00"/>
    <numFmt numFmtId="220" formatCode="&quot;£&quot;#,##0.00;[Red]\-&quot;£&quot;#,##0.00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dd\ mmm"/>
    <numFmt numFmtId="224" formatCode="_(* #,##0.00_);_(* \(#,##0.00\);_(* \-??_);_(@_)"/>
    <numFmt numFmtId="225" formatCode="dd/mm/yy;@"/>
    <numFmt numFmtId="226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sz val="9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58" applyFont="1" applyFill="1">
      <alignment/>
      <protection/>
    </xf>
    <xf numFmtId="0" fontId="0" fillId="0" borderId="0" xfId="0" applyBorder="1" applyAlignment="1" quotePrefix="1">
      <alignment horizontal="center"/>
    </xf>
    <xf numFmtId="0" fontId="0" fillId="0" borderId="11" xfId="0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1" xfId="0" applyFill="1" applyBorder="1" applyAlignment="1">
      <alignment vertical="distributed"/>
    </xf>
    <xf numFmtId="0" fontId="0" fillId="0" borderId="11" xfId="0" applyFill="1" applyBorder="1" applyAlignment="1">
      <alignment vertical="distributed" wrapText="1"/>
    </xf>
    <xf numFmtId="4" fontId="0" fillId="0" borderId="11" xfId="0" applyNumberFormat="1" applyFill="1" applyBorder="1" applyAlignment="1">
      <alignment vertical="distributed"/>
    </xf>
    <xf numFmtId="4" fontId="0" fillId="0" borderId="10" xfId="0" applyNumberFormat="1" applyFill="1" applyBorder="1" applyAlignment="1">
      <alignment vertical="distributed"/>
    </xf>
    <xf numFmtId="0" fontId="0" fillId="0" borderId="10" xfId="0" applyFill="1" applyBorder="1" applyAlignment="1">
      <alignment vertical="distributed" wrapText="1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11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distributed"/>
    </xf>
    <xf numFmtId="4" fontId="7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distributed"/>
    </xf>
    <xf numFmtId="4" fontId="9" fillId="0" borderId="11" xfId="0" applyNumberFormat="1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 vertical="distributed"/>
    </xf>
    <xf numFmtId="0" fontId="7" fillId="0" borderId="13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vertical="distributed"/>
    </xf>
    <xf numFmtId="4" fontId="0" fillId="0" borderId="0" xfId="0" applyNumberFormat="1" applyAlignment="1">
      <alignment vertical="distributed"/>
    </xf>
    <xf numFmtId="4" fontId="0" fillId="0" borderId="16" xfId="0" applyNumberFormat="1" applyFill="1" applyBorder="1" applyAlignment="1">
      <alignment vertical="distributed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vertical="distributed"/>
    </xf>
    <xf numFmtId="4" fontId="2" fillId="0" borderId="14" xfId="0" applyNumberFormat="1" applyFont="1" applyFill="1" applyBorder="1" applyAlignment="1">
      <alignment vertical="distributed"/>
    </xf>
    <xf numFmtId="4" fontId="10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vertical="distributed"/>
    </xf>
    <xf numFmtId="0" fontId="2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4" fontId="0" fillId="0" borderId="0" xfId="0" applyNumberFormat="1" applyBorder="1" applyAlignment="1">
      <alignment/>
    </xf>
    <xf numFmtId="4" fontId="0" fillId="0" borderId="17" xfId="0" applyNumberFormat="1" applyFill="1" applyBorder="1" applyAlignment="1">
      <alignment vertical="distributed"/>
    </xf>
    <xf numFmtId="4" fontId="0" fillId="0" borderId="18" xfId="0" applyNumberFormat="1" applyFill="1" applyBorder="1" applyAlignment="1">
      <alignment vertical="distributed"/>
    </xf>
    <xf numFmtId="4" fontId="2" fillId="0" borderId="17" xfId="0" applyNumberFormat="1" applyFont="1" applyFill="1" applyBorder="1" applyAlignment="1">
      <alignment vertical="distributed"/>
    </xf>
    <xf numFmtId="4" fontId="2" fillId="0" borderId="18" xfId="0" applyNumberFormat="1" applyFont="1" applyFill="1" applyBorder="1" applyAlignment="1">
      <alignment vertical="distributed"/>
    </xf>
    <xf numFmtId="4" fontId="2" fillId="0" borderId="19" xfId="0" applyNumberFormat="1" applyFont="1" applyFill="1" applyBorder="1" applyAlignment="1">
      <alignment vertical="distributed"/>
    </xf>
    <xf numFmtId="4" fontId="2" fillId="0" borderId="20" xfId="0" applyNumberFormat="1" applyFont="1" applyFill="1" applyBorder="1" applyAlignment="1">
      <alignment vertical="distributed"/>
    </xf>
    <xf numFmtId="4" fontId="0" fillId="0" borderId="19" xfId="0" applyNumberFormat="1" applyFill="1" applyBorder="1" applyAlignment="1">
      <alignment vertical="distributed"/>
    </xf>
    <xf numFmtId="4" fontId="0" fillId="0" borderId="20" xfId="0" applyNumberFormat="1" applyFill="1" applyBorder="1" applyAlignment="1">
      <alignment vertical="distributed"/>
    </xf>
    <xf numFmtId="0" fontId="0" fillId="0" borderId="19" xfId="0" applyFill="1" applyBorder="1" applyAlignment="1">
      <alignment vertical="distributed"/>
    </xf>
    <xf numFmtId="0" fontId="2" fillId="0" borderId="19" xfId="0" applyFont="1" applyFill="1" applyBorder="1" applyAlignment="1">
      <alignment vertical="distributed"/>
    </xf>
    <xf numFmtId="0" fontId="0" fillId="0" borderId="17" xfId="0" applyFill="1" applyBorder="1" applyAlignment="1">
      <alignment vertical="distributed"/>
    </xf>
    <xf numFmtId="0" fontId="0" fillId="0" borderId="19" xfId="0" applyFill="1" applyBorder="1" applyAlignment="1">
      <alignment vertical="distributed" wrapText="1"/>
    </xf>
    <xf numFmtId="0" fontId="0" fillId="0" borderId="17" xfId="0" applyNumberFormat="1" applyFill="1" applyBorder="1" applyAlignment="1">
      <alignment vertical="distributed"/>
    </xf>
    <xf numFmtId="0" fontId="7" fillId="0" borderId="21" xfId="0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 vertical="distributed"/>
    </xf>
    <xf numFmtId="0" fontId="7" fillId="0" borderId="17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4" fontId="9" fillId="0" borderId="18" xfId="0" applyNumberFormat="1" applyFont="1" applyBorder="1" applyAlignment="1">
      <alignment/>
    </xf>
    <xf numFmtId="0" fontId="0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vertical="distributed"/>
    </xf>
    <xf numFmtId="4" fontId="2" fillId="0" borderId="24" xfId="0" applyNumberFormat="1" applyFont="1" applyFill="1" applyBorder="1" applyAlignment="1">
      <alignment vertical="distributed"/>
    </xf>
    <xf numFmtId="0" fontId="7" fillId="0" borderId="17" xfId="0" applyFont="1" applyBorder="1" applyAlignment="1">
      <alignment/>
    </xf>
    <xf numFmtId="4" fontId="7" fillId="0" borderId="19" xfId="0" applyNumberFormat="1" applyFont="1" applyFill="1" applyBorder="1" applyAlignment="1">
      <alignment vertical="distributed"/>
    </xf>
    <xf numFmtId="4" fontId="2" fillId="0" borderId="23" xfId="0" applyNumberFormat="1" applyFont="1" applyFill="1" applyBorder="1" applyAlignment="1">
      <alignment vertical="distributed"/>
    </xf>
    <xf numFmtId="0" fontId="7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21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10" fillId="0" borderId="19" xfId="0" applyFont="1" applyFill="1" applyBorder="1" applyAlignment="1">
      <alignment/>
    </xf>
    <xf numFmtId="4" fontId="2" fillId="0" borderId="17" xfId="0" applyNumberFormat="1" applyFont="1" applyFill="1" applyBorder="1" applyAlignment="1">
      <alignment horizontal="left" vertical="distributed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0" xfId="0" applyFont="1" applyAlignment="1">
      <alignment/>
    </xf>
    <xf numFmtId="4" fontId="0" fillId="0" borderId="11" xfId="0" applyNumberFormat="1" applyFont="1" applyFill="1" applyBorder="1" applyAlignment="1">
      <alignment vertical="distributed"/>
    </xf>
    <xf numFmtId="4" fontId="0" fillId="0" borderId="10" xfId="0" applyNumberFormat="1" applyFont="1" applyFill="1" applyBorder="1" applyAlignment="1">
      <alignment vertical="distributed"/>
    </xf>
    <xf numFmtId="4" fontId="0" fillId="0" borderId="19" xfId="0" applyNumberFormat="1" applyFont="1" applyFill="1" applyBorder="1" applyAlignment="1">
      <alignment vertical="distributed"/>
    </xf>
    <xf numFmtId="4" fontId="0" fillId="0" borderId="11" xfId="0" applyNumberForma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0" fillId="0" borderId="17" xfId="0" applyNumberFormat="1" applyFont="1" applyBorder="1" applyAlignment="1">
      <alignment vertical="distributed"/>
    </xf>
    <xf numFmtId="4" fontId="10" fillId="0" borderId="11" xfId="0" applyNumberFormat="1" applyFont="1" applyFill="1" applyBorder="1" applyAlignment="1">
      <alignment vertical="distributed"/>
    </xf>
    <xf numFmtId="4" fontId="10" fillId="0" borderId="17" xfId="0" applyNumberFormat="1" applyFont="1" applyFill="1" applyBorder="1" applyAlignment="1">
      <alignment horizontal="left" vertical="distributed"/>
    </xf>
    <xf numFmtId="4" fontId="10" fillId="0" borderId="11" xfId="0" applyNumberFormat="1" applyFont="1" applyFill="1" applyBorder="1" applyAlignment="1">
      <alignment horizontal="right" vertical="distributed"/>
    </xf>
    <xf numFmtId="4" fontId="2" fillId="0" borderId="11" xfId="0" applyNumberFormat="1" applyFont="1" applyFill="1" applyBorder="1" applyAlignment="1">
      <alignment horizontal="right" vertical="distributed"/>
    </xf>
    <xf numFmtId="4" fontId="10" fillId="0" borderId="17" xfId="0" applyNumberFormat="1" applyFont="1" applyFill="1" applyBorder="1" applyAlignment="1">
      <alignment vertical="distributed"/>
    </xf>
    <xf numFmtId="4" fontId="10" fillId="0" borderId="18" xfId="0" applyNumberFormat="1" applyFont="1" applyFill="1" applyBorder="1" applyAlignment="1">
      <alignment vertical="distributed"/>
    </xf>
    <xf numFmtId="4" fontId="0" fillId="0" borderId="0" xfId="0" applyNumberFormat="1" applyFill="1" applyBorder="1" applyAlignment="1">
      <alignment/>
    </xf>
    <xf numFmtId="4" fontId="10" fillId="0" borderId="16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0" fontId="9" fillId="0" borderId="26" xfId="0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4" fontId="10" fillId="0" borderId="29" xfId="0" applyNumberFormat="1" applyFont="1" applyBorder="1" applyAlignment="1">
      <alignment/>
    </xf>
    <xf numFmtId="0" fontId="10" fillId="0" borderId="26" xfId="0" applyFont="1" applyFill="1" applyBorder="1" applyAlignment="1">
      <alignment horizontal="left"/>
    </xf>
    <xf numFmtId="4" fontId="10" fillId="0" borderId="27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4" fontId="10" fillId="0" borderId="27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distributed"/>
    </xf>
    <xf numFmtId="4" fontId="10" fillId="0" borderId="11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vertical="distributed"/>
    </xf>
    <xf numFmtId="4" fontId="0" fillId="0" borderId="20" xfId="0" applyNumberFormat="1" applyFont="1" applyFill="1" applyBorder="1" applyAlignment="1">
      <alignment vertical="distributed"/>
    </xf>
    <xf numFmtId="4" fontId="0" fillId="0" borderId="18" xfId="0" applyNumberFormat="1" applyFont="1" applyFill="1" applyBorder="1" applyAlignment="1">
      <alignment vertical="distributed"/>
    </xf>
    <xf numFmtId="0" fontId="10" fillId="0" borderId="17" xfId="0" applyFont="1" applyBorder="1" applyAlignment="1">
      <alignment/>
    </xf>
    <xf numFmtId="0" fontId="10" fillId="0" borderId="21" xfId="0" applyFont="1" applyFill="1" applyBorder="1" applyAlignment="1">
      <alignment horizontal="left"/>
    </xf>
    <xf numFmtId="4" fontId="10" fillId="0" borderId="22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left"/>
    </xf>
    <xf numFmtId="4" fontId="10" fillId="0" borderId="24" xfId="0" applyNumberFormat="1" applyFont="1" applyFill="1" applyBorder="1" applyAlignment="1">
      <alignment horizontal="right"/>
    </xf>
    <xf numFmtId="4" fontId="10" fillId="0" borderId="28" xfId="0" applyNumberFormat="1" applyFont="1" applyBorder="1" applyAlignment="1">
      <alignment/>
    </xf>
    <xf numFmtId="0" fontId="0" fillId="0" borderId="17" xfId="0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0" fontId="10" fillId="0" borderId="21" xfId="0" applyFont="1" applyFill="1" applyBorder="1" applyAlignment="1">
      <alignment vertical="distributed"/>
    </xf>
    <xf numFmtId="0" fontId="10" fillId="0" borderId="19" xfId="0" applyFont="1" applyBorder="1" applyAlignment="1">
      <alignment vertical="distributed"/>
    </xf>
    <xf numFmtId="4" fontId="10" fillId="0" borderId="10" xfId="0" applyNumberFormat="1" applyFont="1" applyBorder="1" applyAlignment="1">
      <alignment/>
    </xf>
    <xf numFmtId="0" fontId="1" fillId="0" borderId="19" xfId="0" applyFont="1" applyFill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vertical="distributed"/>
    </xf>
    <xf numFmtId="0" fontId="2" fillId="0" borderId="21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2" fillId="0" borderId="23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vertical="distributed"/>
    </xf>
    <xf numFmtId="4" fontId="1" fillId="0" borderId="20" xfId="0" applyNumberFormat="1" applyFont="1" applyFill="1" applyBorder="1" applyAlignment="1">
      <alignment vertical="distributed"/>
    </xf>
    <xf numFmtId="0" fontId="1" fillId="0" borderId="0" xfId="0" applyFont="1" applyAlignment="1">
      <alignment/>
    </xf>
    <xf numFmtId="0" fontId="12" fillId="0" borderId="17" xfId="0" applyFont="1" applyBorder="1" applyAlignment="1">
      <alignment vertical="top" wrapText="1"/>
    </xf>
    <xf numFmtId="4" fontId="1" fillId="0" borderId="11" xfId="0" applyNumberFormat="1" applyFont="1" applyFill="1" applyBorder="1" applyAlignment="1">
      <alignment vertical="distributed"/>
    </xf>
    <xf numFmtId="0" fontId="1" fillId="0" borderId="19" xfId="0" applyFont="1" applyFill="1" applyBorder="1" applyAlignment="1">
      <alignment vertical="distributed"/>
    </xf>
    <xf numFmtId="4" fontId="1" fillId="0" borderId="0" xfId="0" applyNumberFormat="1" applyFont="1" applyAlignment="1">
      <alignment/>
    </xf>
    <xf numFmtId="4" fontId="12" fillId="0" borderId="10" xfId="0" applyNumberFormat="1" applyFont="1" applyFill="1" applyBorder="1" applyAlignment="1">
      <alignment vertical="distributed"/>
    </xf>
    <xf numFmtId="4" fontId="10" fillId="0" borderId="19" xfId="0" applyNumberFormat="1" applyFont="1" applyFill="1" applyBorder="1" applyAlignment="1">
      <alignment vertical="distributed"/>
    </xf>
    <xf numFmtId="4" fontId="13" fillId="0" borderId="10" xfId="0" applyNumberFormat="1" applyFont="1" applyFill="1" applyBorder="1" applyAlignment="1">
      <alignment vertical="distributed"/>
    </xf>
    <xf numFmtId="4" fontId="13" fillId="0" borderId="11" xfId="0" applyNumberFormat="1" applyFont="1" applyFill="1" applyBorder="1" applyAlignment="1">
      <alignment vertical="distributed"/>
    </xf>
    <xf numFmtId="4" fontId="1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vertical="distributed"/>
    </xf>
    <xf numFmtId="4" fontId="0" fillId="0" borderId="22" xfId="0" applyNumberFormat="1" applyFont="1" applyFill="1" applyBorder="1" applyAlignment="1">
      <alignment vertical="distributed"/>
    </xf>
    <xf numFmtId="0" fontId="2" fillId="0" borderId="13" xfId="0" applyFont="1" applyFill="1" applyBorder="1" applyAlignment="1">
      <alignment wrapText="1"/>
    </xf>
    <xf numFmtId="4" fontId="2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vertical="distributed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2" fillId="0" borderId="34" xfId="0" applyFont="1" applyBorder="1" applyAlignment="1">
      <alignment vertical="center" wrapText="1"/>
    </xf>
    <xf numFmtId="4" fontId="2" fillId="0" borderId="35" xfId="0" applyNumberFormat="1" applyFont="1" applyFill="1" applyBorder="1" applyAlignment="1">
      <alignment/>
    </xf>
    <xf numFmtId="0" fontId="0" fillId="0" borderId="17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14" fillId="0" borderId="21" xfId="0" applyFont="1" applyFill="1" applyBorder="1" applyAlignment="1">
      <alignment/>
    </xf>
    <xf numFmtId="4" fontId="14" fillId="0" borderId="13" xfId="0" applyNumberFormat="1" applyFont="1" applyFill="1" applyBorder="1" applyAlignment="1">
      <alignment vertical="distributed"/>
    </xf>
    <xf numFmtId="0" fontId="2" fillId="0" borderId="36" xfId="0" applyFont="1" applyFill="1" applyBorder="1" applyAlignment="1">
      <alignment vertical="distributed"/>
    </xf>
    <xf numFmtId="4" fontId="2" fillId="0" borderId="37" xfId="0" applyNumberFormat="1" applyFont="1" applyFill="1" applyBorder="1" applyAlignment="1">
      <alignment vertical="distributed"/>
    </xf>
    <xf numFmtId="4" fontId="2" fillId="0" borderId="38" xfId="0" applyNumberFormat="1" applyFont="1" applyFill="1" applyBorder="1" applyAlignment="1">
      <alignment vertical="distributed"/>
    </xf>
    <xf numFmtId="4" fontId="10" fillId="0" borderId="11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0" fillId="0" borderId="17" xfId="0" applyNumberFormat="1" applyFont="1" applyFill="1" applyBorder="1" applyAlignment="1">
      <alignment vertical="distributed"/>
    </xf>
    <xf numFmtId="0" fontId="10" fillId="0" borderId="39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10" fillId="0" borderId="4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vertical="distributed"/>
    </xf>
    <xf numFmtId="4" fontId="1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3" fillId="0" borderId="41" xfId="0" applyNumberFormat="1" applyFont="1" applyFill="1" applyBorder="1" applyAlignment="1">
      <alignment vertical="distributed"/>
    </xf>
    <xf numFmtId="2" fontId="10" fillId="0" borderId="11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0" fillId="0" borderId="21" xfId="0" applyFill="1" applyBorder="1" applyAlignment="1">
      <alignment vertical="distributed"/>
    </xf>
    <xf numFmtId="4" fontId="0" fillId="0" borderId="12" xfId="0" applyNumberFormat="1" applyFill="1" applyBorder="1" applyAlignment="1">
      <alignment vertical="distributed"/>
    </xf>
    <xf numFmtId="0" fontId="6" fillId="0" borderId="19" xfId="0" applyFont="1" applyFill="1" applyBorder="1" applyAlignment="1">
      <alignment vertical="distributed"/>
    </xf>
    <xf numFmtId="0" fontId="0" fillId="0" borderId="19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" fontId="1" fillId="0" borderId="18" xfId="0" applyNumberFormat="1" applyFont="1" applyFill="1" applyBorder="1" applyAlignment="1">
      <alignment vertical="distributed"/>
    </xf>
    <xf numFmtId="0" fontId="1" fillId="0" borderId="19" xfId="0" applyFont="1" applyBorder="1" applyAlignment="1">
      <alignment vertical="top" wrapText="1"/>
    </xf>
    <xf numFmtId="0" fontId="0" fillId="0" borderId="10" xfId="0" applyFont="1" applyFill="1" applyBorder="1" applyAlignment="1">
      <alignment vertical="distributed"/>
    </xf>
    <xf numFmtId="0" fontId="17" fillId="0" borderId="11" xfId="0" applyFont="1" applyBorder="1" applyAlignment="1">
      <alignment horizontal="left" wrapText="1"/>
    </xf>
    <xf numFmtId="0" fontId="0" fillId="0" borderId="17" xfId="0" applyFont="1" applyFill="1" applyBorder="1" applyAlignment="1">
      <alignment vertical="distributed"/>
    </xf>
    <xf numFmtId="0" fontId="0" fillId="0" borderId="11" xfId="0" applyFont="1" applyFill="1" applyBorder="1" applyAlignment="1">
      <alignment vertical="distributed" wrapText="1"/>
    </xf>
    <xf numFmtId="0" fontId="17" fillId="0" borderId="11" xfId="0" applyFont="1" applyBorder="1" applyAlignment="1">
      <alignment vertical="top" wrapText="1"/>
    </xf>
    <xf numFmtId="0" fontId="0" fillId="0" borderId="10" xfId="0" applyFont="1" applyFill="1" applyBorder="1" applyAlignment="1">
      <alignment vertical="distributed"/>
    </xf>
    <xf numFmtId="0" fontId="2" fillId="0" borderId="11" xfId="0" applyFont="1" applyFill="1" applyBorder="1" applyAlignment="1">
      <alignment horizontal="left" vertical="distributed"/>
    </xf>
    <xf numFmtId="4" fontId="2" fillId="0" borderId="11" xfId="0" applyNumberFormat="1" applyFont="1" applyFill="1" applyBorder="1" applyAlignment="1">
      <alignment horizontal="left" vertical="distributed"/>
    </xf>
    <xf numFmtId="4" fontId="0" fillId="0" borderId="11" xfId="0" applyNumberFormat="1" applyFont="1" applyFill="1" applyBorder="1" applyAlignment="1">
      <alignment horizontal="right" vertical="distributed"/>
    </xf>
    <xf numFmtId="0" fontId="17" fillId="0" borderId="11" xfId="0" applyFont="1" applyBorder="1" applyAlignment="1">
      <alignment vertical="center" wrapText="1"/>
    </xf>
    <xf numFmtId="4" fontId="1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vertical="distributed"/>
    </xf>
    <xf numFmtId="4" fontId="0" fillId="0" borderId="24" xfId="0" applyNumberFormat="1" applyFont="1" applyFill="1" applyBorder="1" applyAlignment="1">
      <alignment vertical="distributed"/>
    </xf>
    <xf numFmtId="0" fontId="18" fillId="0" borderId="17" xfId="0" applyFont="1" applyBorder="1" applyAlignment="1">
      <alignment horizontal="left" vertical="distributed"/>
    </xf>
    <xf numFmtId="0" fontId="18" fillId="0" borderId="17" xfId="0" applyFont="1" applyBorder="1" applyAlignment="1">
      <alignment vertical="distributed"/>
    </xf>
    <xf numFmtId="0" fontId="18" fillId="0" borderId="19" xfId="0" applyFont="1" applyBorder="1" applyAlignment="1">
      <alignment vertical="distributed"/>
    </xf>
    <xf numFmtId="0" fontId="2" fillId="24" borderId="12" xfId="0" applyFont="1" applyFill="1" applyBorder="1" applyAlignment="1">
      <alignment wrapText="1"/>
    </xf>
    <xf numFmtId="0" fontId="10" fillId="0" borderId="11" xfId="0" applyNumberFormat="1" applyFont="1" applyBorder="1" applyAlignment="1">
      <alignment vertical="distributed" wrapText="1"/>
    </xf>
    <xf numFmtId="0" fontId="2" fillId="0" borderId="11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" fontId="13" fillId="0" borderId="11" xfId="0" applyNumberFormat="1" applyFont="1" applyFill="1" applyBorder="1" applyAlignment="1">
      <alignment/>
    </xf>
    <xf numFmtId="0" fontId="13" fillId="0" borderId="25" xfId="0" applyFont="1" applyFill="1" applyBorder="1" applyAlignment="1">
      <alignment horizontal="left"/>
    </xf>
    <xf numFmtId="4" fontId="13" fillId="0" borderId="30" xfId="0" applyNumberFormat="1" applyFont="1" applyFill="1" applyBorder="1" applyAlignment="1">
      <alignment/>
    </xf>
    <xf numFmtId="4" fontId="13" fillId="0" borderId="32" xfId="0" applyNumberFormat="1" applyFont="1" applyFill="1" applyBorder="1" applyAlignment="1">
      <alignment/>
    </xf>
    <xf numFmtId="4" fontId="2" fillId="24" borderId="0" xfId="0" applyNumberFormat="1" applyFont="1" applyFill="1" applyBorder="1" applyAlignment="1">
      <alignment/>
    </xf>
    <xf numFmtId="4" fontId="2" fillId="24" borderId="4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distributed"/>
    </xf>
    <xf numFmtId="0" fontId="2" fillId="0" borderId="17" xfId="0" applyFont="1" applyFill="1" applyBorder="1" applyAlignment="1">
      <alignment vertical="distributed"/>
    </xf>
    <xf numFmtId="4" fontId="2" fillId="0" borderId="10" xfId="0" applyNumberFormat="1" applyFont="1" applyFill="1" applyBorder="1" applyAlignment="1">
      <alignment horizontal="right" vertical="distributed"/>
    </xf>
    <xf numFmtId="4" fontId="2" fillId="0" borderId="42" xfId="0" applyNumberFormat="1" applyFont="1" applyFill="1" applyBorder="1" applyAlignment="1">
      <alignment horizontal="right" vertical="distributed"/>
    </xf>
    <xf numFmtId="4" fontId="10" fillId="0" borderId="43" xfId="0" applyNumberFormat="1" applyFont="1" applyFill="1" applyBorder="1" applyAlignment="1">
      <alignment horizontal="left" vertical="distributed"/>
    </xf>
    <xf numFmtId="4" fontId="10" fillId="0" borderId="42" xfId="0" applyNumberFormat="1" applyFont="1" applyFill="1" applyBorder="1" applyAlignment="1">
      <alignment horizontal="right" vertical="distributed"/>
    </xf>
    <xf numFmtId="4" fontId="10" fillId="0" borderId="0" xfId="0" applyNumberFormat="1" applyFont="1" applyAlignment="1">
      <alignment vertical="distributed"/>
    </xf>
    <xf numFmtId="0" fontId="2" fillId="0" borderId="11" xfId="0" applyNumberFormat="1" applyFont="1" applyBorder="1" applyAlignment="1">
      <alignment vertical="distributed" wrapText="1"/>
    </xf>
    <xf numFmtId="0" fontId="1" fillId="0" borderId="11" xfId="0" applyFont="1" applyFill="1" applyBorder="1" applyAlignment="1">
      <alignment vertical="distributed"/>
    </xf>
    <xf numFmtId="4" fontId="0" fillId="0" borderId="11" xfId="0" applyNumberFormat="1" applyFill="1" applyBorder="1" applyAlignment="1">
      <alignment horizontal="right" vertical="distributed"/>
    </xf>
    <xf numFmtId="0" fontId="1" fillId="0" borderId="11" xfId="0" applyFont="1" applyFill="1" applyBorder="1" applyAlignment="1">
      <alignment horizontal="left" vertical="distributed"/>
    </xf>
    <xf numFmtId="0" fontId="12" fillId="0" borderId="44" xfId="0" applyNumberFormat="1" applyFont="1" applyBorder="1" applyAlignment="1">
      <alignment vertical="distributed" wrapText="1"/>
    </xf>
    <xf numFmtId="0" fontId="2" fillId="0" borderId="42" xfId="0" applyFont="1" applyFill="1" applyBorder="1" applyAlignment="1">
      <alignment horizontal="left" vertical="distributed"/>
    </xf>
    <xf numFmtId="0" fontId="2" fillId="0" borderId="45" xfId="0" applyFont="1" applyFill="1" applyBorder="1" applyAlignment="1">
      <alignment horizontal="left" vertical="distributed"/>
    </xf>
    <xf numFmtId="0" fontId="2" fillId="0" borderId="0" xfId="0" applyFont="1" applyFill="1" applyBorder="1" applyAlignment="1">
      <alignment horizontal="left" vertical="distributed"/>
    </xf>
    <xf numFmtId="0" fontId="2" fillId="0" borderId="40" xfId="0" applyFont="1" applyFill="1" applyBorder="1" applyAlignment="1">
      <alignment horizontal="left" vertical="distributed"/>
    </xf>
    <xf numFmtId="4" fontId="2" fillId="0" borderId="0" xfId="0" applyNumberFormat="1" applyFont="1" applyFill="1" applyBorder="1" applyAlignment="1">
      <alignment horizontal="right" vertical="distributed"/>
    </xf>
    <xf numFmtId="0" fontId="10" fillId="0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left" wrapText="1"/>
    </xf>
    <xf numFmtId="3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21" fillId="0" borderId="11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 vertical="distributed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1" xfId="0" applyFill="1" applyBorder="1" applyAlignment="1">
      <alignment horizontal="left" wrapText="1"/>
    </xf>
    <xf numFmtId="0" fontId="9" fillId="0" borderId="25" xfId="0" applyFon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vertical="distributed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horizontal="left" wrapText="1"/>
    </xf>
    <xf numFmtId="0" fontId="10" fillId="0" borderId="12" xfId="0" applyFont="1" applyFill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0" fillId="0" borderId="39" xfId="0" applyFont="1" applyFill="1" applyBorder="1" applyAlignment="1">
      <alignment/>
    </xf>
    <xf numFmtId="0" fontId="0" fillId="0" borderId="48" xfId="0" applyBorder="1" applyAlignment="1">
      <alignment/>
    </xf>
    <xf numFmtId="0" fontId="10" fillId="0" borderId="49" xfId="0" applyFont="1" applyFill="1" applyBorder="1" applyAlignment="1">
      <alignment vertical="distributed"/>
    </xf>
    <xf numFmtId="0" fontId="10" fillId="0" borderId="39" xfId="0" applyFont="1" applyFill="1" applyBorder="1" applyAlignment="1">
      <alignment vertical="distributed"/>
    </xf>
    <xf numFmtId="2" fontId="10" fillId="0" borderId="20" xfId="0" applyNumberFormat="1" applyFont="1" applyBorder="1" applyAlignment="1">
      <alignment/>
    </xf>
    <xf numFmtId="4" fontId="13" fillId="0" borderId="50" xfId="0" applyNumberFormat="1" applyFont="1" applyFill="1" applyBorder="1" applyAlignment="1">
      <alignment vertical="distributed"/>
    </xf>
    <xf numFmtId="0" fontId="10" fillId="0" borderId="17" xfId="0" applyFont="1" applyFill="1" applyBorder="1" applyAlignment="1">
      <alignment vertical="distributed"/>
    </xf>
    <xf numFmtId="4" fontId="10" fillId="0" borderId="11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right"/>
    </xf>
    <xf numFmtId="4" fontId="0" fillId="0" borderId="5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Font="1" applyAlignment="1">
      <alignment horizontal="left"/>
    </xf>
    <xf numFmtId="0" fontId="38" fillId="0" borderId="0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4" fontId="10" fillId="0" borderId="20" xfId="0" applyNumberFormat="1" applyFont="1" applyFill="1" applyBorder="1" applyAlignment="1">
      <alignment vertical="distributed"/>
    </xf>
    <xf numFmtId="0" fontId="10" fillId="0" borderId="52" xfId="0" applyFont="1" applyFill="1" applyBorder="1" applyAlignment="1">
      <alignment horizontal="left"/>
    </xf>
    <xf numFmtId="4" fontId="0" fillId="0" borderId="53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/>
    </xf>
    <xf numFmtId="0" fontId="10" fillId="0" borderId="21" xfId="0" applyNumberFormat="1" applyFont="1" applyBorder="1" applyAlignment="1">
      <alignment vertical="distributed"/>
    </xf>
    <xf numFmtId="4" fontId="0" fillId="0" borderId="12" xfId="0" applyNumberFormat="1" applyFont="1" applyFill="1" applyBorder="1" applyAlignment="1">
      <alignment/>
    </xf>
    <xf numFmtId="0" fontId="1" fillId="0" borderId="44" xfId="0" applyFont="1" applyFill="1" applyBorder="1" applyAlignment="1">
      <alignment vertical="distributed"/>
    </xf>
    <xf numFmtId="0" fontId="10" fillId="0" borderId="13" xfId="0" applyFont="1" applyFill="1" applyBorder="1" applyAlignment="1">
      <alignment horizontal="left"/>
    </xf>
    <xf numFmtId="4" fontId="10" fillId="0" borderId="14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0" fontId="2" fillId="24" borderId="21" xfId="0" applyFont="1" applyFill="1" applyBorder="1" applyAlignment="1">
      <alignment wrapText="1"/>
    </xf>
    <xf numFmtId="0" fontId="2" fillId="0" borderId="17" xfId="0" applyFont="1" applyBorder="1" applyAlignment="1">
      <alignment vertical="center" wrapText="1"/>
    </xf>
    <xf numFmtId="4" fontId="2" fillId="0" borderId="18" xfId="0" applyNumberFormat="1" applyFont="1" applyFill="1" applyBorder="1" applyAlignment="1">
      <alignment/>
    </xf>
    <xf numFmtId="0" fontId="10" fillId="0" borderId="17" xfId="0" applyNumberFormat="1" applyFont="1" applyBorder="1" applyAlignment="1">
      <alignment vertical="distributed" wrapText="1"/>
    </xf>
    <xf numFmtId="0" fontId="2" fillId="0" borderId="17" xfId="0" applyNumberFormat="1" applyFont="1" applyBorder="1" applyAlignment="1">
      <alignment vertical="distributed" wrapText="1"/>
    </xf>
    <xf numFmtId="0" fontId="2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vertical="distributed"/>
    </xf>
    <xf numFmtId="0" fontId="2" fillId="0" borderId="18" xfId="0" applyFont="1" applyFill="1" applyBorder="1" applyAlignment="1">
      <alignment horizontal="left" vertical="distributed"/>
    </xf>
    <xf numFmtId="0" fontId="1" fillId="0" borderId="17" xfId="0" applyFont="1" applyFill="1" applyBorder="1" applyAlignment="1">
      <alignment vertical="distributed"/>
    </xf>
    <xf numFmtId="0" fontId="12" fillId="0" borderId="19" xfId="0" applyNumberFormat="1" applyFont="1" applyBorder="1" applyAlignment="1">
      <alignment vertical="distributed" wrapText="1"/>
    </xf>
    <xf numFmtId="0" fontId="4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10" fillId="0" borderId="11" xfId="0" applyFont="1" applyFill="1" applyBorder="1" applyAlignment="1">
      <alignment vertical="distributed"/>
    </xf>
    <xf numFmtId="0" fontId="8" fillId="0" borderId="55" xfId="0" applyFont="1" applyBorder="1" applyAlignment="1">
      <alignment horizontal="center"/>
    </xf>
    <xf numFmtId="0" fontId="10" fillId="0" borderId="0" xfId="0" applyNumberFormat="1" applyFont="1" applyAlignment="1">
      <alignment vertical="distributed"/>
    </xf>
    <xf numFmtId="0" fontId="0" fillId="0" borderId="0" xfId="59" applyFont="1" applyFill="1">
      <alignment/>
      <protection/>
    </xf>
    <xf numFmtId="0" fontId="0" fillId="0" borderId="56" xfId="0" applyBorder="1" applyAlignment="1">
      <alignment horizontal="center"/>
    </xf>
    <xf numFmtId="0" fontId="2" fillId="24" borderId="11" xfId="0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 vertical="distributed"/>
    </xf>
    <xf numFmtId="0" fontId="2" fillId="25" borderId="43" xfId="0" applyFont="1" applyFill="1" applyBorder="1" applyAlignment="1">
      <alignment/>
    </xf>
    <xf numFmtId="2" fontId="0" fillId="25" borderId="11" xfId="0" applyNumberFormat="1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0" fillId="25" borderId="0" xfId="0" applyFill="1" applyAlignment="1">
      <alignment/>
    </xf>
    <xf numFmtId="0" fontId="17" fillId="0" borderId="17" xfId="0" applyFont="1" applyBorder="1" applyAlignment="1">
      <alignment vertical="distributed"/>
    </xf>
    <xf numFmtId="0" fontId="11" fillId="0" borderId="43" xfId="0" applyFont="1" applyBorder="1" applyAlignment="1">
      <alignment vertical="distributed"/>
    </xf>
    <xf numFmtId="0" fontId="0" fillId="0" borderId="17" xfId="0" applyNumberFormat="1" applyFont="1" applyBorder="1" applyAlignment="1">
      <alignment vertical="distributed"/>
    </xf>
    <xf numFmtId="0" fontId="11" fillId="0" borderId="44" xfId="0" applyFont="1" applyBorder="1" applyAlignment="1">
      <alignment vertical="distributed"/>
    </xf>
    <xf numFmtId="0" fontId="2" fillId="24" borderId="11" xfId="0" applyFont="1" applyFill="1" applyBorder="1" applyAlignment="1">
      <alignment wrapText="1"/>
    </xf>
    <xf numFmtId="4" fontId="2" fillId="24" borderId="11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0" fillId="0" borderId="17" xfId="0" applyNumberFormat="1" applyFont="1" applyBorder="1" applyAlignment="1">
      <alignment vertical="distributed" wrapText="1"/>
    </xf>
    <xf numFmtId="0" fontId="2" fillId="24" borderId="11" xfId="0" applyFont="1" applyFill="1" applyBorder="1" applyAlignment="1">
      <alignment vertical="distributed"/>
    </xf>
    <xf numFmtId="4" fontId="2" fillId="24" borderId="11" xfId="0" applyNumberFormat="1" applyFont="1" applyFill="1" applyBorder="1" applyAlignment="1">
      <alignment vertical="distributed"/>
    </xf>
    <xf numFmtId="0" fontId="18" fillId="0" borderId="23" xfId="0" applyFont="1" applyBorder="1" applyAlignment="1">
      <alignment vertical="distributed"/>
    </xf>
    <xf numFmtId="0" fontId="11" fillId="0" borderId="56" xfId="0" applyFont="1" applyBorder="1" applyAlignment="1">
      <alignment vertical="distributed"/>
    </xf>
    <xf numFmtId="4" fontId="10" fillId="0" borderId="16" xfId="0" applyNumberFormat="1" applyFont="1" applyFill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distributed"/>
    </xf>
    <xf numFmtId="4" fontId="0" fillId="0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25" borderId="44" xfId="0" applyFont="1" applyFill="1" applyBorder="1" applyAlignment="1">
      <alignment horizontal="left" vertical="distributed"/>
    </xf>
    <xf numFmtId="4" fontId="0" fillId="0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distributed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36" fillId="0" borderId="44" xfId="0" applyFont="1" applyBorder="1" applyAlignment="1">
      <alignment horizontal="lef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7" fillId="0" borderId="43" xfId="0" applyFont="1" applyBorder="1" applyAlignment="1">
      <alignment/>
    </xf>
    <xf numFmtId="0" fontId="2" fillId="24" borderId="46" xfId="0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0" fontId="11" fillId="0" borderId="43" xfId="0" applyFont="1" applyBorder="1" applyAlignment="1">
      <alignment horizontal="left" vertical="distributed"/>
    </xf>
    <xf numFmtId="0" fontId="11" fillId="0" borderId="43" xfId="0" applyFont="1" applyBorder="1" applyAlignment="1">
      <alignment horizontal="right" vertical="distributed"/>
    </xf>
    <xf numFmtId="0" fontId="10" fillId="0" borderId="21" xfId="0" applyFont="1" applyBorder="1" applyAlignment="1">
      <alignment vertical="center" wrapText="1"/>
    </xf>
    <xf numFmtId="0" fontId="10" fillId="0" borderId="57" xfId="0" applyFont="1" applyBorder="1" applyAlignment="1">
      <alignment vertical="center" wrapText="1"/>
    </xf>
    <xf numFmtId="4" fontId="10" fillId="0" borderId="12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44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11" fillId="0" borderId="17" xfId="0" applyFont="1" applyBorder="1" applyAlignment="1">
      <alignment horizontal="left" vertical="distributed"/>
    </xf>
    <xf numFmtId="0" fontId="2" fillId="0" borderId="19" xfId="0" applyFont="1" applyFill="1" applyBorder="1" applyAlignment="1">
      <alignment wrapText="1"/>
    </xf>
    <xf numFmtId="0" fontId="2" fillId="0" borderId="44" xfId="0" applyFont="1" applyFill="1" applyBorder="1" applyAlignment="1">
      <alignment wrapText="1"/>
    </xf>
    <xf numFmtId="0" fontId="11" fillId="0" borderId="19" xfId="0" applyFont="1" applyBorder="1" applyAlignment="1">
      <alignment vertical="distributed"/>
    </xf>
    <xf numFmtId="0" fontId="11" fillId="0" borderId="23" xfId="0" applyFont="1" applyBorder="1" applyAlignment="1">
      <alignment vertical="distributed"/>
    </xf>
    <xf numFmtId="4" fontId="7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 vertical="distributed"/>
    </xf>
    <xf numFmtId="4" fontId="0" fillId="0" borderId="24" xfId="0" applyNumberFormat="1" applyFill="1" applyBorder="1" applyAlignment="1">
      <alignment vertical="distributed"/>
    </xf>
    <xf numFmtId="4" fontId="0" fillId="0" borderId="47" xfId="0" applyNumberFormat="1" applyFont="1" applyFill="1" applyBorder="1" applyAlignment="1">
      <alignment vertical="distributed"/>
    </xf>
    <xf numFmtId="4" fontId="10" fillId="0" borderId="12" xfId="0" applyNumberFormat="1" applyFont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2" fillId="24" borderId="42" xfId="0" applyFont="1" applyFill="1" applyBorder="1" applyAlignment="1">
      <alignment horizontal="left" vertical="distributed"/>
    </xf>
    <xf numFmtId="0" fontId="2" fillId="24" borderId="45" xfId="0" applyFont="1" applyFill="1" applyBorder="1" applyAlignment="1">
      <alignment horizontal="left" vertical="distributed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4" fontId="5" fillId="24" borderId="41" xfId="0" applyNumberFormat="1" applyFont="1" applyFill="1" applyBorder="1" applyAlignment="1">
      <alignment horizontal="left" vertical="distributed"/>
    </xf>
    <xf numFmtId="4" fontId="5" fillId="24" borderId="60" xfId="0" applyNumberFormat="1" applyFont="1" applyFill="1" applyBorder="1" applyAlignment="1">
      <alignment horizontal="left" vertical="distributed"/>
    </xf>
    <xf numFmtId="4" fontId="5" fillId="24" borderId="43" xfId="0" applyNumberFormat="1" applyFont="1" applyFill="1" applyBorder="1" applyAlignment="1">
      <alignment horizontal="left" vertical="distributed"/>
    </xf>
    <xf numFmtId="0" fontId="2" fillId="24" borderId="49" xfId="0" applyFont="1" applyFill="1" applyBorder="1" applyAlignment="1">
      <alignment horizontal="left" vertical="distributed"/>
    </xf>
    <xf numFmtId="0" fontId="2" fillId="24" borderId="61" xfId="0" applyFont="1" applyFill="1" applyBorder="1" applyAlignment="1">
      <alignment horizontal="left" vertical="distributed"/>
    </xf>
    <xf numFmtId="0" fontId="2" fillId="24" borderId="60" xfId="0" applyFont="1" applyFill="1" applyBorder="1" applyAlignment="1">
      <alignment horizontal="left" vertical="distributed"/>
    </xf>
    <xf numFmtId="0" fontId="2" fillId="24" borderId="33" xfId="0" applyFont="1" applyFill="1" applyBorder="1" applyAlignment="1">
      <alignment horizontal="left" vertical="distributed"/>
    </xf>
    <xf numFmtId="0" fontId="2" fillId="24" borderId="46" xfId="0" applyFont="1" applyFill="1" applyBorder="1" applyAlignment="1">
      <alignment horizontal="left" vertical="distributed"/>
    </xf>
    <xf numFmtId="0" fontId="2" fillId="24" borderId="62" xfId="0" applyFont="1" applyFill="1" applyBorder="1" applyAlignment="1">
      <alignment horizontal="left" vertical="distributed"/>
    </xf>
    <xf numFmtId="0" fontId="2" fillId="24" borderId="50" xfId="0" applyFont="1" applyFill="1" applyBorder="1" applyAlignment="1">
      <alignment horizontal="left" vertical="distributed"/>
    </xf>
    <xf numFmtId="4" fontId="2" fillId="24" borderId="61" xfId="0" applyNumberFormat="1" applyFont="1" applyFill="1" applyBorder="1" applyAlignment="1">
      <alignment horizontal="left" vertical="distributed"/>
    </xf>
    <xf numFmtId="4" fontId="2" fillId="24" borderId="60" xfId="0" applyNumberFormat="1" applyFont="1" applyFill="1" applyBorder="1" applyAlignment="1">
      <alignment horizontal="left" vertical="distributed"/>
    </xf>
    <xf numFmtId="4" fontId="2" fillId="24" borderId="33" xfId="0" applyNumberFormat="1" applyFont="1" applyFill="1" applyBorder="1" applyAlignment="1">
      <alignment horizontal="left" vertical="distributed"/>
    </xf>
    <xf numFmtId="4" fontId="2" fillId="24" borderId="49" xfId="0" applyNumberFormat="1" applyFont="1" applyFill="1" applyBorder="1" applyAlignment="1">
      <alignment horizontal="left" vertical="distributed"/>
    </xf>
    <xf numFmtId="4" fontId="2" fillId="24" borderId="42" xfId="0" applyNumberFormat="1" applyFont="1" applyFill="1" applyBorder="1" applyAlignment="1">
      <alignment horizontal="left" vertical="distributed"/>
    </xf>
    <xf numFmtId="4" fontId="2" fillId="24" borderId="45" xfId="0" applyNumberFormat="1" applyFont="1" applyFill="1" applyBorder="1" applyAlignment="1">
      <alignment horizontal="left" vertical="distributed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2" fillId="24" borderId="63" xfId="0" applyFont="1" applyFill="1" applyBorder="1" applyAlignment="1">
      <alignment horizontal="left" vertical="distributed"/>
    </xf>
    <xf numFmtId="0" fontId="2" fillId="24" borderId="29" xfId="0" applyFont="1" applyFill="1" applyBorder="1" applyAlignment="1">
      <alignment horizontal="left" vertical="distributed"/>
    </xf>
    <xf numFmtId="0" fontId="2" fillId="24" borderId="54" xfId="0" applyFont="1" applyFill="1" applyBorder="1" applyAlignment="1">
      <alignment horizontal="left" vertical="distributed"/>
    </xf>
    <xf numFmtId="0" fontId="2" fillId="24" borderId="58" xfId="0" applyFont="1" applyFill="1" applyBorder="1" applyAlignment="1">
      <alignment horizontal="left" vertical="distributed"/>
    </xf>
    <xf numFmtId="0" fontId="2" fillId="24" borderId="59" xfId="0" applyFont="1" applyFill="1" applyBorder="1" applyAlignment="1">
      <alignment horizontal="left" vertical="distributed"/>
    </xf>
    <xf numFmtId="0" fontId="2" fillId="24" borderId="55" xfId="0" applyFont="1" applyFill="1" applyBorder="1" applyAlignment="1">
      <alignment horizontal="left" vertical="distributed"/>
    </xf>
    <xf numFmtId="0" fontId="2" fillId="0" borderId="0" xfId="0" applyFont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distributed"/>
    </xf>
    <xf numFmtId="0" fontId="5" fillId="0" borderId="25" xfId="0" applyFont="1" applyBorder="1" applyAlignment="1">
      <alignment horizontal="center" vertical="distributed"/>
    </xf>
    <xf numFmtId="0" fontId="2" fillId="24" borderId="69" xfId="0" applyFont="1" applyFill="1" applyBorder="1" applyAlignment="1">
      <alignment horizontal="left"/>
    </xf>
    <xf numFmtId="0" fontId="2" fillId="24" borderId="70" xfId="0" applyFont="1" applyFill="1" applyBorder="1" applyAlignment="1">
      <alignment horizontal="left"/>
    </xf>
    <xf numFmtId="0" fontId="2" fillId="24" borderId="71" xfId="0" applyFont="1" applyFill="1" applyBorder="1" applyAlignment="1">
      <alignment horizontal="left"/>
    </xf>
    <xf numFmtId="0" fontId="2" fillId="24" borderId="61" xfId="0" applyFont="1" applyFill="1" applyBorder="1" applyAlignment="1">
      <alignment horizontal="left"/>
    </xf>
    <xf numFmtId="0" fontId="2" fillId="24" borderId="60" xfId="0" applyFont="1" applyFill="1" applyBorder="1" applyAlignment="1">
      <alignment horizontal="left"/>
    </xf>
    <xf numFmtId="0" fontId="2" fillId="24" borderId="33" xfId="0" applyFont="1" applyFill="1" applyBorder="1" applyAlignment="1">
      <alignment horizontal="left"/>
    </xf>
    <xf numFmtId="0" fontId="2" fillId="24" borderId="52" xfId="0" applyFont="1" applyFill="1" applyBorder="1" applyAlignment="1">
      <alignment horizontal="left" vertical="distributed"/>
    </xf>
    <xf numFmtId="0" fontId="2" fillId="24" borderId="72" xfId="0" applyFont="1" applyFill="1" applyBorder="1" applyAlignment="1">
      <alignment horizontal="left" vertical="distributed"/>
    </xf>
    <xf numFmtId="0" fontId="2" fillId="24" borderId="73" xfId="0" applyFont="1" applyFill="1" applyBorder="1" applyAlignment="1">
      <alignment horizontal="left" vertical="distributed"/>
    </xf>
    <xf numFmtId="0" fontId="8" fillId="0" borderId="5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4" fontId="2" fillId="24" borderId="74" xfId="0" applyNumberFormat="1" applyFont="1" applyFill="1" applyBorder="1" applyAlignment="1">
      <alignment horizontal="left" vertical="distributed"/>
    </xf>
    <xf numFmtId="4" fontId="2" fillId="24" borderId="75" xfId="0" applyNumberFormat="1" applyFont="1" applyFill="1" applyBorder="1" applyAlignment="1">
      <alignment horizontal="left" vertical="distributed"/>
    </xf>
    <xf numFmtId="4" fontId="2" fillId="24" borderId="76" xfId="0" applyNumberFormat="1" applyFont="1" applyFill="1" applyBorder="1" applyAlignment="1">
      <alignment horizontal="left" vertical="distributed"/>
    </xf>
    <xf numFmtId="0" fontId="39" fillId="0" borderId="0" xfId="0" applyFont="1" applyAlignment="1">
      <alignment horizontal="center" vertical="top" wrapText="1"/>
    </xf>
    <xf numFmtId="0" fontId="38" fillId="0" borderId="0" xfId="0" applyFont="1" applyBorder="1" applyAlignment="1">
      <alignment/>
    </xf>
    <xf numFmtId="0" fontId="2" fillId="24" borderId="41" xfId="0" applyFont="1" applyFill="1" applyBorder="1" applyAlignment="1">
      <alignment horizontal="left" vertical="distributed"/>
    </xf>
    <xf numFmtId="0" fontId="2" fillId="24" borderId="51" xfId="0" applyFont="1" applyFill="1" applyBorder="1" applyAlignment="1">
      <alignment horizontal="left" vertical="distributed"/>
    </xf>
    <xf numFmtId="0" fontId="2" fillId="24" borderId="43" xfId="0" applyFont="1" applyFill="1" applyBorder="1" applyAlignment="1">
      <alignment horizontal="left" vertical="distributed"/>
    </xf>
    <xf numFmtId="0" fontId="2" fillId="24" borderId="41" xfId="0" applyFont="1" applyFill="1" applyBorder="1" applyAlignment="1">
      <alignment horizontal="left"/>
    </xf>
    <xf numFmtId="0" fontId="39" fillId="0" borderId="0" xfId="0" applyFont="1" applyAlignment="1" applyProtection="1">
      <alignment horizontal="center" vertical="top" wrapText="1"/>
      <protection locked="0"/>
    </xf>
    <xf numFmtId="0" fontId="2" fillId="24" borderId="39" xfId="0" applyFont="1" applyFill="1" applyBorder="1" applyAlignment="1">
      <alignment horizontal="left" vertical="distributed"/>
    </xf>
    <xf numFmtId="0" fontId="2" fillId="24" borderId="0" xfId="0" applyFont="1" applyFill="1" applyBorder="1" applyAlignment="1">
      <alignment horizontal="left" vertical="distributed"/>
    </xf>
    <xf numFmtId="0" fontId="2" fillId="24" borderId="40" xfId="0" applyFont="1" applyFill="1" applyBorder="1" applyAlignment="1">
      <alignment horizontal="left" vertical="distributed"/>
    </xf>
    <xf numFmtId="0" fontId="8" fillId="0" borderId="6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2" fillId="24" borderId="58" xfId="0" applyFont="1" applyFill="1" applyBorder="1" applyAlignment="1">
      <alignment horizontal="left"/>
    </xf>
    <xf numFmtId="0" fontId="2" fillId="24" borderId="59" xfId="0" applyFont="1" applyFill="1" applyBorder="1" applyAlignment="1">
      <alignment horizontal="left"/>
    </xf>
    <xf numFmtId="0" fontId="2" fillId="24" borderId="55" xfId="0" applyFont="1" applyFill="1" applyBorder="1" applyAlignment="1">
      <alignment horizontal="left"/>
    </xf>
    <xf numFmtId="0" fontId="5" fillId="0" borderId="64" xfId="0" applyFont="1" applyBorder="1" applyAlignment="1">
      <alignment horizontal="center" vertical="distributed"/>
    </xf>
    <xf numFmtId="0" fontId="5" fillId="0" borderId="65" xfId="0" applyFont="1" applyBorder="1" applyAlignment="1">
      <alignment horizontal="center" vertical="distributed"/>
    </xf>
    <xf numFmtId="0" fontId="5" fillId="0" borderId="66" xfId="0" applyFont="1" applyBorder="1" applyAlignment="1">
      <alignment horizontal="center" vertical="distributed"/>
    </xf>
    <xf numFmtId="0" fontId="5" fillId="0" borderId="52" xfId="0" applyFont="1" applyBorder="1" applyAlignment="1">
      <alignment horizontal="center" vertical="distributed"/>
    </xf>
    <xf numFmtId="0" fontId="5" fillId="0" borderId="39" xfId="0" applyFont="1" applyBorder="1" applyAlignment="1">
      <alignment horizontal="center" vertical="distributed"/>
    </xf>
    <xf numFmtId="0" fontId="5" fillId="0" borderId="63" xfId="0" applyFont="1" applyBorder="1" applyAlignment="1">
      <alignment horizontal="center" vertical="distributed"/>
    </xf>
    <xf numFmtId="0" fontId="2" fillId="24" borderId="46" xfId="0" applyFont="1" applyFill="1" applyBorder="1" applyAlignment="1">
      <alignment horizontal="left"/>
    </xf>
    <xf numFmtId="0" fontId="2" fillId="24" borderId="62" xfId="0" applyFont="1" applyFill="1" applyBorder="1" applyAlignment="1">
      <alignment horizontal="left"/>
    </xf>
    <xf numFmtId="0" fontId="2" fillId="24" borderId="50" xfId="0" applyFont="1" applyFill="1" applyBorder="1" applyAlignment="1">
      <alignment horizontal="left"/>
    </xf>
    <xf numFmtId="0" fontId="39" fillId="0" borderId="0" xfId="0" applyFont="1" applyAlignment="1" applyProtection="1">
      <alignment horizontal="center" vertical="top" wrapText="1"/>
      <protection locked="0"/>
    </xf>
    <xf numFmtId="0" fontId="39" fillId="0" borderId="0" xfId="0" applyFont="1" applyAlignment="1">
      <alignment horizontal="center" vertical="top" wrapText="1"/>
    </xf>
    <xf numFmtId="0" fontId="41" fillId="0" borderId="0" xfId="0" applyFont="1" applyAlignment="1" applyProtection="1">
      <alignment horizontal="center" vertical="top" wrapText="1"/>
      <protection locked="0"/>
    </xf>
    <xf numFmtId="0" fontId="41" fillId="0" borderId="0" xfId="0" applyFont="1" applyAlignment="1">
      <alignment horizontal="center" vertical="top" wrapText="1"/>
    </xf>
    <xf numFmtId="0" fontId="2" fillId="24" borderId="61" xfId="0" applyFont="1" applyFill="1" applyBorder="1" applyAlignment="1">
      <alignment horizontal="left" vertical="distributed"/>
    </xf>
    <xf numFmtId="2" fontId="5" fillId="0" borderId="64" xfId="0" applyNumberFormat="1" applyFont="1" applyBorder="1" applyAlignment="1">
      <alignment horizontal="center" vertical="distributed"/>
    </xf>
    <xf numFmtId="2" fontId="5" fillId="0" borderId="65" xfId="0" applyNumberFormat="1" applyFont="1" applyBorder="1" applyAlignment="1">
      <alignment horizontal="center" vertical="distributed"/>
    </xf>
    <xf numFmtId="2" fontId="5" fillId="0" borderId="66" xfId="0" applyNumberFormat="1" applyFont="1" applyBorder="1" applyAlignment="1">
      <alignment horizontal="center" vertical="distributed"/>
    </xf>
    <xf numFmtId="0" fontId="8" fillId="0" borderId="58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5" fillId="0" borderId="24" xfId="0" applyFont="1" applyBorder="1" applyAlignment="1">
      <alignment horizontal="center" vertical="distributed"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6" fillId="0" borderId="24" xfId="0" applyFont="1" applyBorder="1" applyAlignment="1">
      <alignment horizontal="center" vertical="distributed"/>
    </xf>
    <xf numFmtId="0" fontId="1" fillId="0" borderId="24" xfId="0" applyFont="1" applyBorder="1" applyAlignment="1">
      <alignment/>
    </xf>
    <xf numFmtId="0" fontId="1" fillId="0" borderId="32" xfId="0" applyFont="1" applyBorder="1" applyAlignment="1">
      <alignment/>
    </xf>
    <xf numFmtId="0" fontId="42" fillId="0" borderId="52" xfId="0" applyFont="1" applyBorder="1" applyAlignment="1">
      <alignment horizontal="center" wrapText="1"/>
    </xf>
    <xf numFmtId="0" fontId="42" fillId="0" borderId="72" xfId="0" applyFont="1" applyBorder="1" applyAlignment="1">
      <alignment horizontal="center" wrapText="1"/>
    </xf>
    <xf numFmtId="0" fontId="42" fillId="0" borderId="73" xfId="0" applyFont="1" applyBorder="1" applyAlignment="1">
      <alignment horizontal="center" wrapText="1"/>
    </xf>
    <xf numFmtId="0" fontId="2" fillId="24" borderId="46" xfId="0" applyFont="1" applyFill="1" applyBorder="1" applyAlignment="1">
      <alignment horizontal="left"/>
    </xf>
    <xf numFmtId="0" fontId="2" fillId="24" borderId="58" xfId="0" applyFont="1" applyFill="1" applyBorder="1" applyAlignment="1">
      <alignment horizontal="left" vertical="distributed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46-03" xfId="58"/>
    <cellStyle name="Normal_146-03_machete investitii buget  mai   201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a\A1%20DISK\2008\comunicare%202008-2011\Machete%202008-2011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0"/>
  <sheetViews>
    <sheetView tabSelected="1" view="pageBreakPreview" zoomScaleSheetLayoutView="100" zoomScalePageLayoutView="0" workbookViewId="0" topLeftCell="A149">
      <selection activeCell="D141" sqref="D141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B2" s="5"/>
      <c r="D2" s="4"/>
      <c r="E2" s="6"/>
    </row>
    <row r="3" spans="1:5" ht="12.75">
      <c r="A3" s="428" t="s">
        <v>245</v>
      </c>
      <c r="B3" s="428"/>
      <c r="C3" s="428"/>
      <c r="D3" s="428"/>
      <c r="E3" s="428"/>
    </row>
    <row r="4" spans="1:5" ht="12.75">
      <c r="A4" s="428" t="s">
        <v>116</v>
      </c>
      <c r="B4" s="428"/>
      <c r="C4" s="428"/>
      <c r="D4" s="428"/>
      <c r="E4" s="428"/>
    </row>
    <row r="5" spans="1:5" ht="13.5" thickBot="1">
      <c r="A5" s="4"/>
      <c r="B5" s="3"/>
      <c r="C5" s="3"/>
      <c r="D5" s="3"/>
      <c r="E5" s="3" t="s">
        <v>200</v>
      </c>
    </row>
    <row r="6" spans="1:5" ht="18" customHeight="1">
      <c r="A6" s="429" t="s">
        <v>191</v>
      </c>
      <c r="B6" s="441" t="s">
        <v>117</v>
      </c>
      <c r="C6" s="432" t="s">
        <v>189</v>
      </c>
      <c r="D6" s="435" t="s">
        <v>118</v>
      </c>
      <c r="E6" s="438" t="s">
        <v>119</v>
      </c>
    </row>
    <row r="7" spans="1:5" ht="56.25" customHeight="1">
      <c r="A7" s="430"/>
      <c r="B7" s="442"/>
      <c r="C7" s="433"/>
      <c r="D7" s="436"/>
      <c r="E7" s="439"/>
    </row>
    <row r="8" spans="1:5" ht="12.75" customHeight="1">
      <c r="A8" s="430"/>
      <c r="B8" s="442"/>
      <c r="C8" s="433"/>
      <c r="D8" s="436"/>
      <c r="E8" s="439"/>
    </row>
    <row r="9" spans="1:5" ht="12.75">
      <c r="A9" s="430"/>
      <c r="B9" s="442"/>
      <c r="C9" s="433"/>
      <c r="D9" s="436"/>
      <c r="E9" s="439"/>
    </row>
    <row r="10" spans="1:5" ht="9.75" customHeight="1" thickBot="1">
      <c r="A10" s="431"/>
      <c r="B10" s="443"/>
      <c r="C10" s="434"/>
      <c r="D10" s="437"/>
      <c r="E10" s="440"/>
    </row>
    <row r="11" spans="1:5" s="1" customFormat="1" ht="13.5" thickBot="1">
      <c r="A11" s="88">
        <v>0</v>
      </c>
      <c r="B11" s="81">
        <v>1</v>
      </c>
      <c r="C11" s="81">
        <v>2</v>
      </c>
      <c r="D11" s="81">
        <v>3</v>
      </c>
      <c r="E11" s="87">
        <v>4</v>
      </c>
    </row>
    <row r="12" spans="1:5" s="1" customFormat="1" ht="18.75" thickBot="1">
      <c r="A12" s="400" t="s">
        <v>234</v>
      </c>
      <c r="B12" s="401"/>
      <c r="C12" s="401"/>
      <c r="D12" s="401"/>
      <c r="E12" s="402"/>
    </row>
    <row r="13" spans="1:5" ht="12.75">
      <c r="A13" s="410" t="s">
        <v>190</v>
      </c>
      <c r="B13" s="411"/>
      <c r="C13" s="411"/>
      <c r="D13" s="411"/>
      <c r="E13" s="412"/>
    </row>
    <row r="14" spans="1:5" ht="12.75">
      <c r="A14" s="406" t="s">
        <v>183</v>
      </c>
      <c r="B14" s="398"/>
      <c r="C14" s="398"/>
      <c r="D14" s="398"/>
      <c r="E14" s="399"/>
    </row>
    <row r="15" spans="1:5" ht="12.75">
      <c r="A15" s="53" t="s">
        <v>193</v>
      </c>
      <c r="B15" s="40"/>
      <c r="C15" s="40"/>
      <c r="D15" s="40"/>
      <c r="E15" s="54"/>
    </row>
    <row r="16" spans="1:5" ht="12.75">
      <c r="A16" s="413" t="s">
        <v>184</v>
      </c>
      <c r="B16" s="414"/>
      <c r="C16" s="414"/>
      <c r="D16" s="414"/>
      <c r="E16" s="415"/>
    </row>
    <row r="17" spans="1:5" ht="12.75">
      <c r="A17" s="53" t="s">
        <v>120</v>
      </c>
      <c r="B17" s="40">
        <f>SUM(B18:B38)</f>
        <v>941</v>
      </c>
      <c r="C17" s="40">
        <f>SUM(C19:C38)</f>
        <v>87</v>
      </c>
      <c r="D17" s="40">
        <f>SUM(D19:D38)</f>
        <v>20</v>
      </c>
      <c r="E17" s="54">
        <f>SUM(E19:E38)</f>
        <v>0</v>
      </c>
    </row>
    <row r="18" spans="1:5" ht="25.5">
      <c r="A18" s="158" t="s">
        <v>292</v>
      </c>
      <c r="B18" s="126">
        <v>5</v>
      </c>
      <c r="C18" s="159"/>
      <c r="D18" s="159"/>
      <c r="E18" s="285"/>
    </row>
    <row r="19" spans="1:5" s="89" customFormat="1" ht="12.75">
      <c r="A19" s="129" t="s">
        <v>289</v>
      </c>
      <c r="B19" s="96">
        <v>155</v>
      </c>
      <c r="C19" s="196"/>
      <c r="D19" s="196">
        <v>20</v>
      </c>
      <c r="E19" s="284"/>
    </row>
    <row r="20" spans="1:5" s="89" customFormat="1" ht="12.75">
      <c r="A20" s="129" t="s">
        <v>278</v>
      </c>
      <c r="B20" s="96">
        <v>49</v>
      </c>
      <c r="C20" s="96"/>
      <c r="D20" s="96"/>
      <c r="E20" s="101"/>
    </row>
    <row r="21" spans="1:5" s="89" customFormat="1" ht="12.75">
      <c r="A21" s="129" t="s">
        <v>296</v>
      </c>
      <c r="B21" s="96">
        <v>12</v>
      </c>
      <c r="C21" s="96"/>
      <c r="D21" s="96"/>
      <c r="E21" s="101"/>
    </row>
    <row r="22" spans="1:5" s="89" customFormat="1" ht="12.75">
      <c r="A22" s="129" t="s">
        <v>233</v>
      </c>
      <c r="B22" s="96">
        <v>300</v>
      </c>
      <c r="C22" s="196"/>
      <c r="D22" s="96"/>
      <c r="E22" s="101"/>
    </row>
    <row r="23" spans="1:5" s="89" customFormat="1" ht="12.75">
      <c r="A23" s="129" t="s">
        <v>291</v>
      </c>
      <c r="B23" s="96">
        <v>65</v>
      </c>
      <c r="C23" s="96"/>
      <c r="D23" s="96"/>
      <c r="E23" s="101"/>
    </row>
    <row r="24" spans="1:5" s="89" customFormat="1" ht="12.75">
      <c r="A24" s="129" t="s">
        <v>290</v>
      </c>
      <c r="B24" s="96">
        <v>30</v>
      </c>
      <c r="C24" s="96"/>
      <c r="D24" s="96"/>
      <c r="E24" s="101"/>
    </row>
    <row r="25" spans="1:5" s="89" customFormat="1" ht="12.75">
      <c r="A25" s="129" t="s">
        <v>284</v>
      </c>
      <c r="B25" s="96">
        <v>7</v>
      </c>
      <c r="C25" s="96"/>
      <c r="D25" s="96"/>
      <c r="E25" s="101"/>
    </row>
    <row r="26" spans="1:5" s="89" customFormat="1" ht="12.75">
      <c r="A26" s="129" t="s">
        <v>285</v>
      </c>
      <c r="B26" s="96">
        <v>3</v>
      </c>
      <c r="C26" s="96"/>
      <c r="D26" s="96"/>
      <c r="E26" s="198"/>
    </row>
    <row r="27" spans="1:5" s="89" customFormat="1" ht="12.75">
      <c r="A27" s="129" t="s">
        <v>3</v>
      </c>
      <c r="B27" s="96">
        <v>12</v>
      </c>
      <c r="C27" s="96"/>
      <c r="D27" s="96"/>
      <c r="E27" s="198"/>
    </row>
    <row r="28" spans="1:5" s="89" customFormat="1" ht="12.75">
      <c r="A28" s="129" t="s">
        <v>286</v>
      </c>
      <c r="B28" s="96">
        <v>9</v>
      </c>
      <c r="C28" s="96"/>
      <c r="D28" s="96"/>
      <c r="E28" s="101"/>
    </row>
    <row r="29" spans="1:5" s="89" customFormat="1" ht="12.75">
      <c r="A29" s="129" t="s">
        <v>287</v>
      </c>
      <c r="B29" s="96">
        <v>45</v>
      </c>
      <c r="C29" s="96"/>
      <c r="D29" s="96"/>
      <c r="E29" s="101"/>
    </row>
    <row r="30" spans="1:5" s="89" customFormat="1" ht="12.75">
      <c r="A30" s="129" t="s">
        <v>288</v>
      </c>
      <c r="B30" s="96">
        <v>6</v>
      </c>
      <c r="C30" s="96"/>
      <c r="D30" s="96"/>
      <c r="E30" s="101"/>
    </row>
    <row r="31" spans="1:5" s="89" customFormat="1" ht="25.5">
      <c r="A31" s="158" t="s">
        <v>294</v>
      </c>
      <c r="B31" s="96">
        <v>31</v>
      </c>
      <c r="C31" s="96"/>
      <c r="D31" s="96"/>
      <c r="E31" s="101"/>
    </row>
    <row r="32" spans="1:5" s="89" customFormat="1" ht="12.75">
      <c r="A32" s="158" t="s">
        <v>295</v>
      </c>
      <c r="B32" s="96">
        <v>160</v>
      </c>
      <c r="C32" s="96"/>
      <c r="D32" s="96"/>
      <c r="E32" s="101"/>
    </row>
    <row r="33" spans="1:5" s="89" customFormat="1" ht="38.25">
      <c r="A33" s="158" t="s">
        <v>298</v>
      </c>
      <c r="B33" s="96"/>
      <c r="C33" s="96">
        <v>72</v>
      </c>
      <c r="D33" s="96"/>
      <c r="E33" s="101"/>
    </row>
    <row r="34" spans="1:5" s="89" customFormat="1" ht="12.75">
      <c r="A34" s="158" t="s">
        <v>299</v>
      </c>
      <c r="B34" s="96"/>
      <c r="C34" s="96">
        <v>3</v>
      </c>
      <c r="D34" s="96"/>
      <c r="E34" s="101"/>
    </row>
    <row r="35" spans="1:5" s="89" customFormat="1" ht="25.5">
      <c r="A35" s="158" t="s">
        <v>38</v>
      </c>
      <c r="B35" s="96"/>
      <c r="C35" s="96">
        <v>12</v>
      </c>
      <c r="D35" s="96"/>
      <c r="E35" s="101"/>
    </row>
    <row r="36" spans="1:5" s="89" customFormat="1" ht="12.75">
      <c r="A36" s="158" t="s">
        <v>115</v>
      </c>
      <c r="B36" s="96">
        <v>5</v>
      </c>
      <c r="C36" s="96"/>
      <c r="D36" s="96"/>
      <c r="E36" s="101"/>
    </row>
    <row r="37" spans="1:5" s="89" customFormat="1" ht="12.75">
      <c r="A37" s="158" t="s">
        <v>114</v>
      </c>
      <c r="B37" s="96">
        <v>30</v>
      </c>
      <c r="C37" s="96"/>
      <c r="D37" s="96"/>
      <c r="E37" s="101"/>
    </row>
    <row r="38" spans="1:5" s="89" customFormat="1" ht="12.75">
      <c r="A38" s="138" t="s">
        <v>243</v>
      </c>
      <c r="B38" s="96">
        <v>17</v>
      </c>
      <c r="C38" s="96"/>
      <c r="D38" s="96"/>
      <c r="E38" s="101"/>
    </row>
    <row r="39" spans="1:5" ht="12.75">
      <c r="A39" s="55" t="s">
        <v>194</v>
      </c>
      <c r="B39" s="28">
        <f>SUM(B17)</f>
        <v>941</v>
      </c>
      <c r="C39" s="28">
        <f>SUM(C17)</f>
        <v>87</v>
      </c>
      <c r="D39" s="28">
        <f>SUM(D17)</f>
        <v>20</v>
      </c>
      <c r="E39" s="28">
        <f>SUM(E17)</f>
        <v>0</v>
      </c>
    </row>
    <row r="40" spans="1:5" ht="12.75">
      <c r="A40" s="403" t="s">
        <v>185</v>
      </c>
      <c r="B40" s="404"/>
      <c r="C40" s="404"/>
      <c r="D40" s="404"/>
      <c r="E40" s="405"/>
    </row>
    <row r="41" spans="1:5" ht="27" customHeight="1">
      <c r="A41" s="206" t="s">
        <v>314</v>
      </c>
      <c r="B41" s="193">
        <v>48</v>
      </c>
      <c r="C41" s="91">
        <v>0</v>
      </c>
      <c r="D41" s="91">
        <v>0</v>
      </c>
      <c r="E41" s="127">
        <v>0</v>
      </c>
    </row>
    <row r="42" spans="1:5" ht="42.75" customHeight="1">
      <c r="A42" s="206" t="s">
        <v>205</v>
      </c>
      <c r="B42" s="194">
        <v>73</v>
      </c>
      <c r="C42" s="90">
        <v>0</v>
      </c>
      <c r="D42" s="90">
        <v>0</v>
      </c>
      <c r="E42" s="128">
        <v>0</v>
      </c>
    </row>
    <row r="43" spans="1:5" ht="24" customHeight="1">
      <c r="A43" s="21" t="s">
        <v>320</v>
      </c>
      <c r="B43" s="17">
        <v>63</v>
      </c>
      <c r="C43" s="91"/>
      <c r="D43" s="91"/>
      <c r="E43" s="127"/>
    </row>
    <row r="44" spans="1:5" ht="24" customHeight="1">
      <c r="A44" s="207" t="s">
        <v>204</v>
      </c>
      <c r="B44" s="17">
        <v>35</v>
      </c>
      <c r="C44" s="91"/>
      <c r="D44" s="91"/>
      <c r="E44" s="127"/>
    </row>
    <row r="45" spans="1:5" ht="25.5">
      <c r="A45" s="60" t="s">
        <v>195</v>
      </c>
      <c r="B45" s="28">
        <f>SUM(B41:B44)</f>
        <v>219</v>
      </c>
      <c r="C45" s="28">
        <f>SUM(C41:C44)</f>
        <v>0</v>
      </c>
      <c r="D45" s="28">
        <f>SUM(D41:D44)</f>
        <v>0</v>
      </c>
      <c r="E45" s="56">
        <f>SUM(E41:E44)</f>
        <v>0</v>
      </c>
    </row>
    <row r="46" spans="1:5" ht="12.75">
      <c r="A46" s="406" t="s">
        <v>186</v>
      </c>
      <c r="B46" s="398"/>
      <c r="C46" s="398"/>
      <c r="D46" s="398"/>
      <c r="E46" s="399"/>
    </row>
    <row r="47" spans="1:6" ht="37.5" customHeight="1">
      <c r="A47" s="208" t="s">
        <v>293</v>
      </c>
      <c r="B47" s="17">
        <v>252</v>
      </c>
      <c r="C47" s="17">
        <v>0</v>
      </c>
      <c r="D47" s="17">
        <v>0</v>
      </c>
      <c r="E47" s="52">
        <v>0</v>
      </c>
      <c r="F47" s="20"/>
    </row>
    <row r="48" spans="1:6" ht="37.5" customHeight="1">
      <c r="A48" s="210" t="s">
        <v>315</v>
      </c>
      <c r="B48" s="17">
        <v>1033</v>
      </c>
      <c r="C48" s="18"/>
      <c r="D48" s="18"/>
      <c r="E48" s="58"/>
      <c r="F48" s="20"/>
    </row>
    <row r="49" spans="1:6" ht="26.25" customHeight="1">
      <c r="A49" s="211" t="s">
        <v>215</v>
      </c>
      <c r="B49" s="17">
        <v>0</v>
      </c>
      <c r="C49" s="18">
        <v>0</v>
      </c>
      <c r="D49" s="18">
        <v>0</v>
      </c>
      <c r="E49" s="58">
        <v>0</v>
      </c>
      <c r="F49" s="20"/>
    </row>
    <row r="50" spans="1:5" ht="12.75">
      <c r="A50" s="60" t="s">
        <v>196</v>
      </c>
      <c r="B50" s="28">
        <f>SUM(B47:B49)</f>
        <v>1285</v>
      </c>
      <c r="C50" s="28">
        <f>SUM(C47:C49)</f>
        <v>0</v>
      </c>
      <c r="D50" s="28">
        <f>SUM(D47:D49)</f>
        <v>0</v>
      </c>
      <c r="E50" s="56">
        <f>SUM(E47:E49)</f>
        <v>0</v>
      </c>
    </row>
    <row r="51" spans="1:5" ht="12.75">
      <c r="A51" s="407" t="s">
        <v>187</v>
      </c>
      <c r="B51" s="408"/>
      <c r="C51" s="408"/>
      <c r="D51" s="408"/>
      <c r="E51" s="409"/>
    </row>
    <row r="52" spans="1:5" ht="38.25">
      <c r="A52" s="209" t="s">
        <v>313</v>
      </c>
      <c r="B52" s="214">
        <v>5</v>
      </c>
      <c r="C52" s="212"/>
      <c r="D52" s="212"/>
      <c r="E52" s="212"/>
    </row>
    <row r="53" spans="1:5" ht="63.75">
      <c r="A53" s="215" t="s">
        <v>321</v>
      </c>
      <c r="B53" s="17">
        <v>14</v>
      </c>
      <c r="C53" s="90"/>
      <c r="D53" s="90"/>
      <c r="E53" s="128"/>
    </row>
    <row r="54" spans="1:5" ht="38.25">
      <c r="A54" s="209" t="s">
        <v>318</v>
      </c>
      <c r="B54" s="17">
        <v>3</v>
      </c>
      <c r="C54" s="91"/>
      <c r="D54" s="91"/>
      <c r="E54" s="127"/>
    </row>
    <row r="55" spans="1:5" ht="51">
      <c r="A55" s="215" t="s">
        <v>319</v>
      </c>
      <c r="B55" s="17">
        <v>18</v>
      </c>
      <c r="C55" s="18"/>
      <c r="D55" s="18"/>
      <c r="E55" s="58"/>
    </row>
    <row r="56" spans="1:7" ht="25.5">
      <c r="A56" s="63" t="s">
        <v>246</v>
      </c>
      <c r="B56" s="17">
        <v>180</v>
      </c>
      <c r="C56" s="90">
        <v>243</v>
      </c>
      <c r="D56" s="90">
        <v>243</v>
      </c>
      <c r="E56" s="128">
        <v>244</v>
      </c>
      <c r="G56" s="20"/>
    </row>
    <row r="57" spans="1:5" ht="27" customHeight="1">
      <c r="A57" s="63" t="s">
        <v>247</v>
      </c>
      <c r="B57" s="17">
        <v>10</v>
      </c>
      <c r="C57" s="90"/>
      <c r="D57" s="90"/>
      <c r="E57" s="128"/>
    </row>
    <row r="58" spans="1:5" ht="25.5">
      <c r="A58" s="63" t="s">
        <v>248</v>
      </c>
      <c r="B58" s="17">
        <v>40</v>
      </c>
      <c r="C58" s="90"/>
      <c r="D58" s="90"/>
      <c r="E58" s="128"/>
    </row>
    <row r="59" spans="1:5" ht="21.75">
      <c r="A59" s="185" t="s">
        <v>277</v>
      </c>
      <c r="B59" s="17">
        <v>450</v>
      </c>
      <c r="C59" s="90">
        <v>475</v>
      </c>
      <c r="D59" s="90">
        <v>476</v>
      </c>
      <c r="E59" s="128">
        <v>477</v>
      </c>
    </row>
    <row r="60" spans="1:6" ht="12.75">
      <c r="A60" s="60" t="s">
        <v>198</v>
      </c>
      <c r="B60" s="28">
        <f>SUM(B52:B59)</f>
        <v>720</v>
      </c>
      <c r="C60" s="28">
        <f>SUM(C52:C59)</f>
        <v>718</v>
      </c>
      <c r="D60" s="28">
        <f>SUM(D52:D59)</f>
        <v>719</v>
      </c>
      <c r="E60" s="28">
        <f>SUM(E52:E59)</f>
        <v>721</v>
      </c>
      <c r="F60" s="30"/>
    </row>
    <row r="61" spans="1:5" s="142" customFormat="1" ht="13.5" thickBot="1">
      <c r="A61" s="144" t="s">
        <v>197</v>
      </c>
      <c r="B61" s="145">
        <f>SUM(B15+B39+B45+B50+B60)</f>
        <v>3165</v>
      </c>
      <c r="C61" s="145">
        <f>SUM(C15+C39+C45+C50+C60)</f>
        <v>805</v>
      </c>
      <c r="D61" s="145">
        <f>SUM(D15+D39+D45+D50+D60)</f>
        <v>739</v>
      </c>
      <c r="E61" s="145">
        <f>SUM(E15+E39+E45+E50+E60)</f>
        <v>721</v>
      </c>
    </row>
    <row r="62" spans="1:5" ht="18.75" customHeight="1">
      <c r="A62" s="105" t="s">
        <v>250</v>
      </c>
      <c r="B62" s="106">
        <f>SUM(B61)</f>
        <v>3165</v>
      </c>
      <c r="C62" s="106">
        <f>SUM(C61)</f>
        <v>805</v>
      </c>
      <c r="D62" s="106">
        <f>SUM(D61)</f>
        <v>739</v>
      </c>
      <c r="E62" s="107">
        <f>SUM(E61)</f>
        <v>721</v>
      </c>
    </row>
    <row r="63" spans="1:9" ht="12.75">
      <c r="A63" s="130" t="s">
        <v>230</v>
      </c>
      <c r="B63" s="108">
        <f>SUM(B56:B59)</f>
        <v>680</v>
      </c>
      <c r="C63" s="108">
        <f>SUM(C56:C59)</f>
        <v>718</v>
      </c>
      <c r="D63" s="108">
        <f>SUM(D56:D59)</f>
        <v>719</v>
      </c>
      <c r="E63" s="131">
        <f>SUM(E56:E59)</f>
        <v>721</v>
      </c>
      <c r="F63" s="82"/>
      <c r="G63" s="82"/>
      <c r="H63" s="82"/>
      <c r="I63" s="4"/>
    </row>
    <row r="64" spans="1:9" ht="2.25" customHeight="1">
      <c r="A64" s="132"/>
      <c r="B64" s="109"/>
      <c r="C64" s="109"/>
      <c r="D64" s="109"/>
      <c r="E64" s="118"/>
      <c r="F64" s="82"/>
      <c r="G64" s="82"/>
      <c r="H64" s="82"/>
      <c r="I64" s="4"/>
    </row>
    <row r="65" spans="1:9" ht="15.75" customHeight="1" thickBot="1">
      <c r="A65" s="104" t="s">
        <v>232</v>
      </c>
      <c r="B65" s="103">
        <f>SUM(B15+B39+B45+B50+B60)-B56-B57-B58-B59</f>
        <v>2485</v>
      </c>
      <c r="C65" s="103">
        <f>SUM(C15+C39+C45+C50+C60)-C56-C57-C58-C59</f>
        <v>87</v>
      </c>
      <c r="D65" s="103">
        <f>SUM(D15+D39+D45+D50+D60)-D56-D57-D58-D59</f>
        <v>20</v>
      </c>
      <c r="E65" s="103">
        <f>SUM(E15+E39+E45+E50+E60)-E56-E57-E58-E59</f>
        <v>0</v>
      </c>
      <c r="F65" s="82"/>
      <c r="G65" s="82"/>
      <c r="H65" s="82"/>
      <c r="I65" s="4"/>
    </row>
    <row r="66" spans="1:5" ht="18.75" thickBot="1">
      <c r="A66" s="400" t="s">
        <v>235</v>
      </c>
      <c r="B66" s="401"/>
      <c r="C66" s="401"/>
      <c r="D66" s="401"/>
      <c r="E66" s="402"/>
    </row>
    <row r="67" spans="1:5" ht="12.75">
      <c r="A67" s="410" t="s">
        <v>190</v>
      </c>
      <c r="B67" s="411"/>
      <c r="C67" s="411"/>
      <c r="D67" s="411"/>
      <c r="E67" s="412"/>
    </row>
    <row r="68" spans="1:5" ht="12.75">
      <c r="A68" s="406" t="s">
        <v>184</v>
      </c>
      <c r="B68" s="398"/>
      <c r="C68" s="398"/>
      <c r="D68" s="398"/>
      <c r="E68" s="399"/>
    </row>
    <row r="69" spans="1:5" ht="25.5">
      <c r="A69" s="61" t="s">
        <v>260</v>
      </c>
      <c r="B69" s="17">
        <v>10</v>
      </c>
      <c r="C69" s="90">
        <v>0</v>
      </c>
      <c r="D69" s="90">
        <v>0</v>
      </c>
      <c r="E69" s="128">
        <v>0</v>
      </c>
    </row>
    <row r="70" spans="1:5" ht="12.75">
      <c r="A70" s="60" t="s">
        <v>194</v>
      </c>
      <c r="B70" s="28">
        <f>SUM(B69)</f>
        <v>10</v>
      </c>
      <c r="C70" s="28">
        <f>SUM(C69)</f>
        <v>0</v>
      </c>
      <c r="D70" s="28">
        <f>SUM(D69)</f>
        <v>0</v>
      </c>
      <c r="E70" s="56">
        <f>SUM(E69)</f>
        <v>0</v>
      </c>
    </row>
    <row r="71" spans="1:5" ht="16.5" thickBot="1">
      <c r="A71" s="64" t="s">
        <v>197</v>
      </c>
      <c r="B71" s="32">
        <f>SUM(B70)</f>
        <v>10</v>
      </c>
      <c r="C71" s="32">
        <f aca="true" t="shared" si="0" ref="C71:E73">SUM(C70)</f>
        <v>0</v>
      </c>
      <c r="D71" s="32">
        <f t="shared" si="0"/>
        <v>0</v>
      </c>
      <c r="E71" s="65">
        <f t="shared" si="0"/>
        <v>0</v>
      </c>
    </row>
    <row r="72" spans="1:5" ht="17.25" thickBot="1">
      <c r="A72" s="105" t="s">
        <v>251</v>
      </c>
      <c r="B72" s="106">
        <f>SUM(B71)</f>
        <v>10</v>
      </c>
      <c r="C72" s="106">
        <f t="shared" si="0"/>
        <v>0</v>
      </c>
      <c r="D72" s="106">
        <f t="shared" si="0"/>
        <v>0</v>
      </c>
      <c r="E72" s="107">
        <f t="shared" si="0"/>
        <v>0</v>
      </c>
    </row>
    <row r="73" spans="1:5" ht="12.75">
      <c r="A73" s="111" t="s">
        <v>229</v>
      </c>
      <c r="B73" s="112">
        <f>SUM(B72)</f>
        <v>10</v>
      </c>
      <c r="C73" s="112">
        <f t="shared" si="0"/>
        <v>0</v>
      </c>
      <c r="D73" s="112">
        <f t="shared" si="0"/>
        <v>0</v>
      </c>
      <c r="E73" s="134">
        <f t="shared" si="0"/>
        <v>0</v>
      </c>
    </row>
    <row r="74" spans="1:5" ht="4.5" customHeight="1" thickBot="1">
      <c r="A74" s="80"/>
      <c r="B74" s="113"/>
      <c r="C74" s="110"/>
      <c r="D74" s="114"/>
      <c r="E74" s="115"/>
    </row>
    <row r="75" spans="1:5" ht="18.75" thickBot="1">
      <c r="A75" s="400" t="s">
        <v>236</v>
      </c>
      <c r="B75" s="401"/>
      <c r="C75" s="401"/>
      <c r="D75" s="401"/>
      <c r="E75" s="402"/>
    </row>
    <row r="76" spans="1:5" ht="12.75">
      <c r="A76" s="407" t="s">
        <v>190</v>
      </c>
      <c r="B76" s="408"/>
      <c r="C76" s="408"/>
      <c r="D76" s="408"/>
      <c r="E76" s="409"/>
    </row>
    <row r="77" spans="1:5" ht="12.75">
      <c r="A77" s="406" t="s">
        <v>184</v>
      </c>
      <c r="B77" s="398"/>
      <c r="C77" s="398"/>
      <c r="D77" s="398"/>
      <c r="E77" s="399"/>
    </row>
    <row r="78" spans="1:5" ht="12.75">
      <c r="A78" s="135" t="s">
        <v>121</v>
      </c>
      <c r="B78" s="17">
        <v>13</v>
      </c>
      <c r="C78" s="90">
        <v>0</v>
      </c>
      <c r="D78" s="90">
        <v>0</v>
      </c>
      <c r="E78" s="128">
        <v>0</v>
      </c>
    </row>
    <row r="79" spans="1:5" ht="12.75">
      <c r="A79" s="135" t="s">
        <v>122</v>
      </c>
      <c r="B79" s="17">
        <v>46</v>
      </c>
      <c r="C79" s="90">
        <v>0</v>
      </c>
      <c r="D79" s="90">
        <v>0</v>
      </c>
      <c r="E79" s="128">
        <v>0</v>
      </c>
    </row>
    <row r="80" spans="1:5" ht="12.75">
      <c r="A80" s="135" t="s">
        <v>123</v>
      </c>
      <c r="B80" s="17">
        <v>13</v>
      </c>
      <c r="C80" s="90">
        <v>0</v>
      </c>
      <c r="D80" s="90">
        <v>0</v>
      </c>
      <c r="E80" s="128">
        <v>0</v>
      </c>
    </row>
    <row r="81" spans="1:5" ht="12.75">
      <c r="A81" s="135" t="s">
        <v>124</v>
      </c>
      <c r="B81" s="17">
        <v>28</v>
      </c>
      <c r="C81" s="90">
        <v>0</v>
      </c>
      <c r="D81" s="90">
        <v>0</v>
      </c>
      <c r="E81" s="128">
        <v>0</v>
      </c>
    </row>
    <row r="82" spans="1:5" ht="12.75">
      <c r="A82" s="66" t="s">
        <v>194</v>
      </c>
      <c r="B82" s="36">
        <f>SUM(B78:B81)</f>
        <v>100</v>
      </c>
      <c r="C82" s="36">
        <f>SUM(C78:C81)</f>
        <v>0</v>
      </c>
      <c r="D82" s="36">
        <f>SUM(D78:D81)</f>
        <v>0</v>
      </c>
      <c r="E82" s="75">
        <f>SUM(E78:E81)</f>
        <v>0</v>
      </c>
    </row>
    <row r="83" spans="1:5" ht="12.75">
      <c r="A83" s="407" t="s">
        <v>186</v>
      </c>
      <c r="B83" s="408"/>
      <c r="C83" s="408"/>
      <c r="D83" s="408"/>
      <c r="E83" s="409"/>
    </row>
    <row r="84" spans="1:6" ht="34.5" customHeight="1">
      <c r="A84" s="59" t="s">
        <v>206</v>
      </c>
      <c r="B84" s="17">
        <v>940</v>
      </c>
      <c r="C84" s="18">
        <v>0</v>
      </c>
      <c r="D84" s="18">
        <v>0</v>
      </c>
      <c r="E84" s="58">
        <v>0</v>
      </c>
      <c r="F84" s="20"/>
    </row>
    <row r="85" spans="1:5" ht="12.75">
      <c r="A85" s="60" t="s">
        <v>196</v>
      </c>
      <c r="B85" s="28">
        <f>SUM(B84)</f>
        <v>940</v>
      </c>
      <c r="C85" s="28">
        <f>SUM(C84)</f>
        <v>0</v>
      </c>
      <c r="D85" s="28">
        <f>SUM(D84)</f>
        <v>0</v>
      </c>
      <c r="E85" s="56">
        <f>SUM(E84)</f>
        <v>0</v>
      </c>
    </row>
    <row r="86" spans="1:5" ht="12.75">
      <c r="A86" s="407" t="s">
        <v>187</v>
      </c>
      <c r="B86" s="408"/>
      <c r="C86" s="408"/>
      <c r="D86" s="408"/>
      <c r="E86" s="409"/>
    </row>
    <row r="87" spans="1:5" ht="40.5" customHeight="1">
      <c r="A87" s="209" t="s">
        <v>317</v>
      </c>
      <c r="B87" s="17">
        <v>38</v>
      </c>
      <c r="C87" s="18"/>
      <c r="D87" s="90">
        <v>0</v>
      </c>
      <c r="E87" s="128">
        <v>0</v>
      </c>
    </row>
    <row r="88" spans="1:5" ht="40.5" customHeight="1">
      <c r="A88" s="210" t="s">
        <v>316</v>
      </c>
      <c r="B88" s="17">
        <v>22</v>
      </c>
      <c r="C88" s="18"/>
      <c r="D88" s="90"/>
      <c r="E88" s="128"/>
    </row>
    <row r="89" spans="1:9" ht="12.75">
      <c r="A89" s="60" t="s">
        <v>198</v>
      </c>
      <c r="B89" s="28">
        <f>SUM(B87:B88)</f>
        <v>60</v>
      </c>
      <c r="C89" s="28">
        <f>SUM(C87:C88)</f>
        <v>0</v>
      </c>
      <c r="D89" s="28">
        <f>SUM(D87:D88)</f>
        <v>0</v>
      </c>
      <c r="E89" s="56">
        <f>SUM(E87:E88)</f>
        <v>0</v>
      </c>
      <c r="I89" t="s">
        <v>216</v>
      </c>
    </row>
    <row r="90" spans="1:5" ht="16.5" thickBot="1">
      <c r="A90" s="64" t="s">
        <v>197</v>
      </c>
      <c r="B90" s="32">
        <f>SUM(B82+B85+B89)</f>
        <v>1100</v>
      </c>
      <c r="C90" s="32">
        <f>SUM(C82+C85+C89)</f>
        <v>0</v>
      </c>
      <c r="D90" s="32">
        <f>SUM(D82+D85+D89)</f>
        <v>0</v>
      </c>
      <c r="E90" s="32">
        <f>SUM(E82+E85+E89)</f>
        <v>0</v>
      </c>
    </row>
    <row r="91" spans="1:5" ht="18" customHeight="1" thickBot="1">
      <c r="A91" s="33" t="s">
        <v>252</v>
      </c>
      <c r="B91" s="34">
        <f aca="true" t="shared" si="1" ref="B91:E92">SUM(B90)</f>
        <v>1100</v>
      </c>
      <c r="C91" s="34">
        <f t="shared" si="1"/>
        <v>0</v>
      </c>
      <c r="D91" s="34">
        <f t="shared" si="1"/>
        <v>0</v>
      </c>
      <c r="E91" s="35">
        <f t="shared" si="1"/>
        <v>0</v>
      </c>
    </row>
    <row r="92" spans="1:9" ht="13.5" thickBot="1">
      <c r="A92" s="111" t="s">
        <v>232</v>
      </c>
      <c r="B92" s="116">
        <f t="shared" si="1"/>
        <v>1100</v>
      </c>
      <c r="C92" s="116">
        <f t="shared" si="1"/>
        <v>0</v>
      </c>
      <c r="D92" s="116">
        <f t="shared" si="1"/>
        <v>0</v>
      </c>
      <c r="E92" s="117">
        <f t="shared" si="1"/>
        <v>0</v>
      </c>
      <c r="F92" s="82"/>
      <c r="G92" s="82"/>
      <c r="H92" s="82"/>
      <c r="I92" s="4"/>
    </row>
    <row r="93" spans="1:5" ht="16.5" thickBot="1">
      <c r="A93" s="419" t="s">
        <v>340</v>
      </c>
      <c r="B93" s="420"/>
      <c r="C93" s="420"/>
      <c r="D93" s="420"/>
      <c r="E93" s="421"/>
    </row>
    <row r="94" spans="1:5" ht="15.75">
      <c r="A94" s="296" t="s">
        <v>341</v>
      </c>
      <c r="B94" s="297"/>
      <c r="C94" s="297"/>
      <c r="D94" s="297"/>
      <c r="E94" s="297"/>
    </row>
    <row r="95" spans="1:5" ht="12.75">
      <c r="A95" s="410" t="s">
        <v>190</v>
      </c>
      <c r="B95" s="411"/>
      <c r="C95" s="411"/>
      <c r="D95" s="411"/>
      <c r="E95" s="412"/>
    </row>
    <row r="96" spans="1:5" ht="12.75">
      <c r="A96" s="407" t="s">
        <v>184</v>
      </c>
      <c r="B96" s="408"/>
      <c r="C96" s="408"/>
      <c r="D96" s="408"/>
      <c r="E96" s="409"/>
    </row>
    <row r="97" spans="1:5" ht="25.5">
      <c r="A97" s="331" t="s">
        <v>2</v>
      </c>
      <c r="B97" s="96">
        <v>250</v>
      </c>
      <c r="C97" s="126"/>
      <c r="D97" s="126"/>
      <c r="E97" s="299"/>
    </row>
    <row r="98" spans="1:5" ht="12.75">
      <c r="A98" s="298" t="s">
        <v>276</v>
      </c>
      <c r="B98" s="96">
        <v>10</v>
      </c>
      <c r="C98" s="96"/>
      <c r="D98" s="96"/>
      <c r="E98" s="101"/>
    </row>
    <row r="99" spans="1:5" ht="12.75">
      <c r="A99" s="298" t="s">
        <v>274</v>
      </c>
      <c r="B99" s="96">
        <v>10</v>
      </c>
      <c r="C99" s="96"/>
      <c r="D99" s="96"/>
      <c r="E99" s="101"/>
    </row>
    <row r="100" spans="1:5" ht="12.75">
      <c r="A100" s="298" t="s">
        <v>262</v>
      </c>
      <c r="B100" s="96">
        <v>6</v>
      </c>
      <c r="C100" s="96"/>
      <c r="D100" s="96"/>
      <c r="E100" s="101"/>
    </row>
    <row r="101" spans="1:5" ht="12.75">
      <c r="A101" s="298" t="s">
        <v>125</v>
      </c>
      <c r="B101" s="96">
        <v>26</v>
      </c>
      <c r="C101" s="96"/>
      <c r="D101" s="96"/>
      <c r="E101" s="101"/>
    </row>
    <row r="102" spans="1:5" ht="12.75">
      <c r="A102" s="298" t="s">
        <v>238</v>
      </c>
      <c r="B102" s="96">
        <v>48</v>
      </c>
      <c r="C102" s="96"/>
      <c r="D102" s="96"/>
      <c r="E102" s="101"/>
    </row>
    <row r="103" spans="1:5" ht="12.75">
      <c r="A103" s="60" t="s">
        <v>194</v>
      </c>
      <c r="B103" s="28">
        <f>SUM(B97:B102)</f>
        <v>350</v>
      </c>
      <c r="C103" s="28">
        <f>SUM(C97)</f>
        <v>0</v>
      </c>
      <c r="D103" s="28">
        <f>SUM(D97)</f>
        <v>0</v>
      </c>
      <c r="E103" s="56">
        <f>SUM(E97)</f>
        <v>0</v>
      </c>
    </row>
    <row r="104" spans="1:5" ht="15.75">
      <c r="A104" s="67" t="s">
        <v>344</v>
      </c>
      <c r="B104" s="29">
        <f>SUM(B103)</f>
        <v>350</v>
      </c>
      <c r="C104" s="29">
        <f>SUM(C103)</f>
        <v>0</v>
      </c>
      <c r="D104" s="29">
        <f>SUM(D103)</f>
        <v>0</v>
      </c>
      <c r="E104" s="68">
        <f>SUM(E103)</f>
        <v>0</v>
      </c>
    </row>
    <row r="105" spans="1:5" ht="15.75">
      <c r="A105" s="67" t="s">
        <v>342</v>
      </c>
      <c r="B105" s="29"/>
      <c r="C105" s="29"/>
      <c r="D105" s="29"/>
      <c r="E105" s="68"/>
    </row>
    <row r="106" spans="1:5" ht="12.75">
      <c r="A106" s="410" t="s">
        <v>190</v>
      </c>
      <c r="B106" s="411"/>
      <c r="C106" s="411"/>
      <c r="D106" s="411"/>
      <c r="E106" s="412"/>
    </row>
    <row r="107" spans="1:5" ht="12.75">
      <c r="A107" s="407" t="s">
        <v>184</v>
      </c>
      <c r="B107" s="408"/>
      <c r="C107" s="408"/>
      <c r="D107" s="408"/>
      <c r="E107" s="409"/>
    </row>
    <row r="108" spans="1:5" ht="12.75">
      <c r="A108" s="189" t="s">
        <v>343</v>
      </c>
      <c r="B108" s="98">
        <v>500</v>
      </c>
      <c r="C108" s="212"/>
      <c r="D108" s="212"/>
      <c r="E108" s="212"/>
    </row>
    <row r="109" spans="1:5" ht="12.75">
      <c r="A109" s="60" t="s">
        <v>194</v>
      </c>
      <c r="B109" s="99">
        <f>SUM(B108)</f>
        <v>500</v>
      </c>
      <c r="C109" s="212"/>
      <c r="D109" s="212"/>
      <c r="E109" s="212"/>
    </row>
    <row r="110" spans="1:5" ht="15.75">
      <c r="A110" s="67" t="s">
        <v>345</v>
      </c>
      <c r="B110" s="99">
        <f>SUM(B109)</f>
        <v>500</v>
      </c>
      <c r="C110" s="212"/>
      <c r="D110" s="212"/>
      <c r="E110" s="212"/>
    </row>
    <row r="111" spans="1:5" ht="17.25" thickBot="1">
      <c r="A111" s="69" t="s">
        <v>253</v>
      </c>
      <c r="B111" s="31">
        <f>SUM(B104+B110)</f>
        <v>850</v>
      </c>
      <c r="C111" s="31">
        <f>SUM(C104+C110)</f>
        <v>0</v>
      </c>
      <c r="D111" s="31">
        <f>SUM(D104+D110)</f>
        <v>0</v>
      </c>
      <c r="E111" s="31">
        <f>SUM(E104+E110)</f>
        <v>0</v>
      </c>
    </row>
    <row r="112" spans="1:5" ht="16.5" customHeight="1" thickBot="1">
      <c r="A112" s="111" t="s">
        <v>232</v>
      </c>
      <c r="B112" s="116">
        <f>SUM(B111)</f>
        <v>850</v>
      </c>
      <c r="C112" s="116">
        <f>SUM(C111)</f>
        <v>0</v>
      </c>
      <c r="D112" s="116">
        <f>SUM(D111)</f>
        <v>0</v>
      </c>
      <c r="E112" s="117">
        <f>SUM(E111)</f>
        <v>0</v>
      </c>
    </row>
    <row r="113" spans="1:5" ht="16.5" customHeight="1" thickBot="1">
      <c r="A113" s="419" t="s">
        <v>31</v>
      </c>
      <c r="B113" s="420"/>
      <c r="C113" s="420"/>
      <c r="D113" s="420"/>
      <c r="E113" s="421"/>
    </row>
    <row r="114" spans="1:5" ht="16.5" customHeight="1">
      <c r="A114" s="296" t="s">
        <v>32</v>
      </c>
      <c r="B114" s="297"/>
      <c r="C114" s="297"/>
      <c r="D114" s="297"/>
      <c r="E114" s="297"/>
    </row>
    <row r="115" spans="1:5" ht="16.5" customHeight="1">
      <c r="A115" s="410" t="s">
        <v>190</v>
      </c>
      <c r="B115" s="411"/>
      <c r="C115" s="411"/>
      <c r="D115" s="411"/>
      <c r="E115" s="412"/>
    </row>
    <row r="116" spans="1:5" ht="16.5" customHeight="1">
      <c r="A116" s="407" t="s">
        <v>184</v>
      </c>
      <c r="B116" s="408"/>
      <c r="C116" s="408"/>
      <c r="D116" s="408"/>
      <c r="E116" s="409"/>
    </row>
    <row r="117" spans="1:5" ht="16.5" customHeight="1">
      <c r="A117" s="331" t="s">
        <v>278</v>
      </c>
      <c r="B117" s="96">
        <v>1</v>
      </c>
      <c r="C117" s="126"/>
      <c r="D117" s="126"/>
      <c r="E117" s="299"/>
    </row>
    <row r="118" spans="1:5" ht="16.5" customHeight="1">
      <c r="A118" s="60" t="s">
        <v>194</v>
      </c>
      <c r="B118" s="28">
        <f>SUM(B117:B117)</f>
        <v>1</v>
      </c>
      <c r="C118" s="28">
        <f>SUM(C117)</f>
        <v>0</v>
      </c>
      <c r="D118" s="28">
        <f>SUM(D117)</f>
        <v>0</v>
      </c>
      <c r="E118" s="56">
        <f>SUM(E117)</f>
        <v>0</v>
      </c>
    </row>
    <row r="119" spans="1:5" ht="16.5" customHeight="1">
      <c r="A119" s="67" t="s">
        <v>33</v>
      </c>
      <c r="B119" s="29">
        <f aca="true" t="shared" si="2" ref="B119:E121">SUM(B118)</f>
        <v>1</v>
      </c>
      <c r="C119" s="29">
        <f t="shared" si="2"/>
        <v>0</v>
      </c>
      <c r="D119" s="29">
        <f t="shared" si="2"/>
        <v>0</v>
      </c>
      <c r="E119" s="68">
        <f t="shared" si="2"/>
        <v>0</v>
      </c>
    </row>
    <row r="120" spans="1:5" ht="16.5" customHeight="1" thickBot="1">
      <c r="A120" s="69" t="s">
        <v>34</v>
      </c>
      <c r="B120" s="31">
        <f t="shared" si="2"/>
        <v>1</v>
      </c>
      <c r="C120" s="31">
        <f t="shared" si="2"/>
        <v>0</v>
      </c>
      <c r="D120" s="31">
        <f t="shared" si="2"/>
        <v>0</v>
      </c>
      <c r="E120" s="31">
        <f t="shared" si="2"/>
        <v>0</v>
      </c>
    </row>
    <row r="121" spans="1:5" ht="16.5" customHeight="1" thickBot="1">
      <c r="A121" s="111" t="s">
        <v>232</v>
      </c>
      <c r="B121" s="116">
        <f t="shared" si="2"/>
        <v>1</v>
      </c>
      <c r="C121" s="116">
        <f t="shared" si="2"/>
        <v>0</v>
      </c>
      <c r="D121" s="116">
        <f t="shared" si="2"/>
        <v>0</v>
      </c>
      <c r="E121" s="117">
        <f t="shared" si="2"/>
        <v>0</v>
      </c>
    </row>
    <row r="122" spans="1:5" s="1" customFormat="1" ht="18.75" thickBot="1">
      <c r="A122" s="400" t="s">
        <v>217</v>
      </c>
      <c r="B122" s="453"/>
      <c r="C122" s="453"/>
      <c r="D122" s="453"/>
      <c r="E122" s="454"/>
    </row>
    <row r="123" spans="1:5" ht="12.75">
      <c r="A123" s="444" t="s">
        <v>181</v>
      </c>
      <c r="B123" s="445"/>
      <c r="C123" s="445"/>
      <c r="D123" s="445"/>
      <c r="E123" s="446"/>
    </row>
    <row r="124" spans="1:5" ht="25.5">
      <c r="A124" s="71" t="s">
        <v>212</v>
      </c>
      <c r="B124" s="17">
        <v>401</v>
      </c>
      <c r="C124" s="90"/>
      <c r="D124" s="90"/>
      <c r="E124" s="128"/>
    </row>
    <row r="125" spans="1:5" ht="25.5">
      <c r="A125" s="72" t="s">
        <v>272</v>
      </c>
      <c r="B125" s="26">
        <f>SUM(B126:B131)</f>
        <v>3116</v>
      </c>
      <c r="C125" s="90"/>
      <c r="D125" s="90"/>
      <c r="E125" s="128"/>
    </row>
    <row r="126" spans="1:5" ht="12.75">
      <c r="A126" s="219" t="s">
        <v>224</v>
      </c>
      <c r="B126" s="191">
        <v>300</v>
      </c>
      <c r="C126" s="90"/>
      <c r="D126" s="90"/>
      <c r="E126" s="128"/>
    </row>
    <row r="127" spans="1:5" ht="15.75" customHeight="1">
      <c r="A127" s="220" t="s">
        <v>225</v>
      </c>
      <c r="B127" s="191">
        <v>1500</v>
      </c>
      <c r="C127" s="90"/>
      <c r="D127" s="90"/>
      <c r="E127" s="128"/>
    </row>
    <row r="128" spans="1:5" ht="12.75">
      <c r="A128" s="220" t="s">
        <v>126</v>
      </c>
      <c r="B128" s="191">
        <v>270</v>
      </c>
      <c r="C128" s="90"/>
      <c r="D128" s="90"/>
      <c r="E128" s="90"/>
    </row>
    <row r="129" spans="1:5" ht="25.5">
      <c r="A129" s="95" t="s">
        <v>127</v>
      </c>
      <c r="B129" s="94">
        <v>406</v>
      </c>
      <c r="C129" s="90"/>
      <c r="D129" s="90"/>
      <c r="E129" s="90"/>
    </row>
    <row r="130" spans="1:5" ht="12.75">
      <c r="A130" s="95" t="s">
        <v>227</v>
      </c>
      <c r="B130" s="94">
        <v>500</v>
      </c>
      <c r="C130" s="90"/>
      <c r="D130" s="90"/>
      <c r="E130" s="90"/>
    </row>
    <row r="131" spans="1:5" ht="39" thickBot="1">
      <c r="A131" s="308" t="s">
        <v>128</v>
      </c>
      <c r="B131" s="309">
        <v>140</v>
      </c>
      <c r="C131" s="162"/>
      <c r="D131" s="162"/>
      <c r="E131" s="162"/>
    </row>
    <row r="132" spans="1:5" ht="18.75" customHeight="1" thickBot="1">
      <c r="A132" s="164" t="s">
        <v>192</v>
      </c>
      <c r="B132" s="165">
        <f>SUM(B124+B125)</f>
        <v>3517</v>
      </c>
      <c r="C132" s="165">
        <f>SUM(C124:C125)</f>
        <v>0</v>
      </c>
      <c r="D132" s="165">
        <f>SUM(D124:D125)</f>
        <v>0</v>
      </c>
      <c r="E132" s="166">
        <f>SUM(E124:E125)</f>
        <v>0</v>
      </c>
    </row>
    <row r="133" spans="1:5" ht="18.75" customHeight="1">
      <c r="A133" s="222" t="s">
        <v>129</v>
      </c>
      <c r="B133" s="232"/>
      <c r="C133" s="232"/>
      <c r="D133" s="232"/>
      <c r="E133" s="233"/>
    </row>
    <row r="134" spans="1:5" ht="30.75" customHeight="1">
      <c r="A134" s="48" t="s">
        <v>272</v>
      </c>
      <c r="B134" s="27">
        <f>SUM(B135)</f>
        <v>5252</v>
      </c>
      <c r="C134" s="27"/>
      <c r="D134" s="27"/>
      <c r="E134" s="27"/>
    </row>
    <row r="135" spans="1:5" ht="27" customHeight="1">
      <c r="A135" s="223" t="s">
        <v>130</v>
      </c>
      <c r="B135" s="94">
        <v>5252</v>
      </c>
      <c r="C135" s="27"/>
      <c r="D135" s="27"/>
      <c r="E135" s="27"/>
    </row>
    <row r="136" spans="1:5" ht="18.75" customHeight="1">
      <c r="A136" s="224" t="s">
        <v>131</v>
      </c>
      <c r="B136" s="27">
        <f>SUM(B134)</f>
        <v>5252</v>
      </c>
      <c r="C136" s="27"/>
      <c r="D136" s="27"/>
      <c r="E136" s="27"/>
    </row>
    <row r="137" spans="1:5" ht="12.75">
      <c r="A137" s="410" t="s">
        <v>190</v>
      </c>
      <c r="B137" s="411"/>
      <c r="C137" s="411"/>
      <c r="D137" s="411"/>
      <c r="E137" s="412"/>
    </row>
    <row r="138" spans="1:5" ht="12.75">
      <c r="A138" s="406" t="s">
        <v>183</v>
      </c>
      <c r="B138" s="398"/>
      <c r="C138" s="398"/>
      <c r="D138" s="398"/>
      <c r="E138" s="399"/>
    </row>
    <row r="139" spans="1:5" ht="20.25" customHeight="1">
      <c r="A139" s="61" t="s">
        <v>220</v>
      </c>
      <c r="B139" s="17">
        <v>4050</v>
      </c>
      <c r="C139" s="90"/>
      <c r="D139" s="90"/>
      <c r="E139" s="128"/>
    </row>
    <row r="140" spans="1:5" ht="15.75" customHeight="1">
      <c r="A140" s="199" t="s">
        <v>297</v>
      </c>
      <c r="B140" s="17">
        <v>457</v>
      </c>
      <c r="C140" s="162"/>
      <c r="D140" s="162"/>
      <c r="E140" s="163"/>
    </row>
    <row r="141" spans="1:5" ht="13.5" thickBot="1">
      <c r="A141" s="74" t="s">
        <v>193</v>
      </c>
      <c r="B141" s="47">
        <f>SUM(B139+B140)</f>
        <v>4507</v>
      </c>
      <c r="C141" s="47">
        <f>SUM(C139+C140)</f>
        <v>0</v>
      </c>
      <c r="D141" s="47">
        <f>SUM(D139+D140)</f>
        <v>0</v>
      </c>
      <c r="E141" s="47">
        <f>SUM(E139+E140)</f>
        <v>0</v>
      </c>
    </row>
    <row r="142" spans="1:5" ht="13.5" thickBot="1">
      <c r="A142" s="425" t="s">
        <v>184</v>
      </c>
      <c r="B142" s="426"/>
      <c r="C142" s="426"/>
      <c r="D142" s="426"/>
      <c r="E142" s="427"/>
    </row>
    <row r="143" spans="1:5" ht="25.5">
      <c r="A143" s="72" t="s">
        <v>271</v>
      </c>
      <c r="B143" s="26">
        <f>SUM(B144:B145)</f>
        <v>6422</v>
      </c>
      <c r="C143" s="26">
        <f>SUM(C144:C145)</f>
        <v>0</v>
      </c>
      <c r="D143" s="26">
        <f>SUM(D144:D145)</f>
        <v>0</v>
      </c>
      <c r="E143" s="73">
        <f>SUM(E144:E145)</f>
        <v>0</v>
      </c>
    </row>
    <row r="144" spans="1:5" ht="12.75">
      <c r="A144" s="221" t="s">
        <v>239</v>
      </c>
      <c r="B144" s="192">
        <v>5912</v>
      </c>
      <c r="C144" s="90"/>
      <c r="D144" s="90"/>
      <c r="E144" s="128"/>
    </row>
    <row r="145" spans="1:5" ht="12.75">
      <c r="A145" s="49" t="s">
        <v>228</v>
      </c>
      <c r="B145" s="191">
        <v>510</v>
      </c>
      <c r="C145" s="90"/>
      <c r="D145" s="90"/>
      <c r="E145" s="128"/>
    </row>
    <row r="146" spans="1:5" ht="43.5" customHeight="1" thickBot="1">
      <c r="A146" s="72" t="s">
        <v>132</v>
      </c>
      <c r="B146" s="171">
        <v>161</v>
      </c>
      <c r="C146" s="225">
        <v>0</v>
      </c>
      <c r="D146" s="169">
        <v>0</v>
      </c>
      <c r="E146" s="170">
        <v>0</v>
      </c>
    </row>
    <row r="147" spans="1:5" ht="25.5">
      <c r="A147" s="173" t="s">
        <v>273</v>
      </c>
      <c r="B147" s="174">
        <f>SUM(B148:B151)</f>
        <v>575</v>
      </c>
      <c r="C147" s="174">
        <v>720</v>
      </c>
      <c r="D147" s="174">
        <v>1550</v>
      </c>
      <c r="E147" s="174">
        <v>1100</v>
      </c>
    </row>
    <row r="148" spans="1:5" ht="12.75">
      <c r="A148" s="49" t="s">
        <v>228</v>
      </c>
      <c r="B148" s="17">
        <v>175</v>
      </c>
      <c r="C148" s="182"/>
      <c r="D148" s="182"/>
      <c r="E148" s="183"/>
    </row>
    <row r="149" spans="1:5" ht="12.75">
      <c r="A149" s="175" t="s">
        <v>137</v>
      </c>
      <c r="B149" s="17">
        <v>250</v>
      </c>
      <c r="C149" s="182"/>
      <c r="D149" s="182"/>
      <c r="E149" s="183"/>
    </row>
    <row r="150" spans="1:5" ht="12.75">
      <c r="A150" s="175" t="s">
        <v>138</v>
      </c>
      <c r="B150" s="17">
        <v>20</v>
      </c>
      <c r="C150" s="182"/>
      <c r="D150" s="182"/>
      <c r="E150" s="183"/>
    </row>
    <row r="151" spans="1:5" ht="12.75">
      <c r="A151" s="175" t="s">
        <v>139</v>
      </c>
      <c r="B151" s="17">
        <v>130</v>
      </c>
      <c r="C151" s="182"/>
      <c r="D151" s="182"/>
      <c r="E151" s="183"/>
    </row>
    <row r="152" spans="1:5" ht="13.5" thickBot="1">
      <c r="A152" s="179" t="s">
        <v>194</v>
      </c>
      <c r="B152" s="180">
        <f>SUM(B143+B146+B147)</f>
        <v>7158</v>
      </c>
      <c r="C152" s="180">
        <f>SUM(C143+C147)</f>
        <v>720</v>
      </c>
      <c r="D152" s="180">
        <f>SUM(D143+D147)</f>
        <v>1550</v>
      </c>
      <c r="E152" s="181">
        <f>SUM(E143+E147)</f>
        <v>1100</v>
      </c>
    </row>
    <row r="153" spans="1:5" ht="13.5" thickBot="1">
      <c r="A153" s="422" t="s">
        <v>185</v>
      </c>
      <c r="B153" s="423"/>
      <c r="C153" s="423"/>
      <c r="D153" s="423"/>
      <c r="E153" s="424"/>
    </row>
    <row r="154" spans="1:5" ht="25.5" customHeight="1">
      <c r="A154" s="59" t="s">
        <v>213</v>
      </c>
      <c r="B154" s="17">
        <v>12</v>
      </c>
      <c r="C154" s="90"/>
      <c r="D154" s="90"/>
      <c r="E154" s="128"/>
    </row>
    <row r="155" spans="1:5" ht="38.25" customHeight="1">
      <c r="A155" s="59" t="s">
        <v>37</v>
      </c>
      <c r="B155" s="18">
        <v>31</v>
      </c>
      <c r="C155" s="91"/>
      <c r="D155" s="91"/>
      <c r="E155" s="391"/>
    </row>
    <row r="156" spans="1:5" ht="27" customHeight="1">
      <c r="A156" s="60" t="s">
        <v>195</v>
      </c>
      <c r="B156" s="28">
        <f>SUM(B154:B155)</f>
        <v>43</v>
      </c>
      <c r="C156" s="28">
        <f>SUM(C154)</f>
        <v>0</v>
      </c>
      <c r="D156" s="28">
        <f>SUM(D154)</f>
        <v>0</v>
      </c>
      <c r="E156" s="28">
        <f>SUM(E154)</f>
        <v>0</v>
      </c>
    </row>
    <row r="157" spans="1:5" ht="12.75">
      <c r="A157" s="407" t="s">
        <v>187</v>
      </c>
      <c r="B157" s="408"/>
      <c r="C157" s="408"/>
      <c r="D157" s="408"/>
      <c r="E157" s="409"/>
    </row>
    <row r="158" spans="1:5" ht="25.5">
      <c r="A158" s="62" t="s">
        <v>214</v>
      </c>
      <c r="B158" s="17">
        <v>4</v>
      </c>
      <c r="C158" s="90"/>
      <c r="D158" s="90"/>
      <c r="E158" s="128"/>
    </row>
    <row r="159" spans="1:5" ht="12.75">
      <c r="A159" s="60" t="s">
        <v>198</v>
      </c>
      <c r="B159" s="28">
        <f>SUM(B158)</f>
        <v>4</v>
      </c>
      <c r="C159" s="28">
        <f>SUM(C158)</f>
        <v>0</v>
      </c>
      <c r="D159" s="28">
        <f>SUM(D158)</f>
        <v>0</v>
      </c>
      <c r="E159" s="56">
        <f>SUM(E158)</f>
        <v>0</v>
      </c>
    </row>
    <row r="160" spans="1:5" ht="15.75">
      <c r="A160" s="67" t="s">
        <v>197</v>
      </c>
      <c r="B160" s="29">
        <f>SUM(B141+B152+B156+B159)</f>
        <v>11712</v>
      </c>
      <c r="C160" s="29">
        <f>SUM(C141+C152+C156+C159)</f>
        <v>720</v>
      </c>
      <c r="D160" s="29">
        <f>SUM(D141+D152+D156+D159)</f>
        <v>1550</v>
      </c>
      <c r="E160" s="29">
        <f>SUM(E141+E152+E156+E159)</f>
        <v>1100</v>
      </c>
    </row>
    <row r="161" spans="1:5" ht="16.5">
      <c r="A161" s="76" t="s">
        <v>240</v>
      </c>
      <c r="B161" s="31">
        <f>SUM(B132+B136+B160)</f>
        <v>20481</v>
      </c>
      <c r="C161" s="31">
        <f>SUM(C132+C136+C160)</f>
        <v>720</v>
      </c>
      <c r="D161" s="31">
        <f>SUM(D132+D136+D160)</f>
        <v>1550</v>
      </c>
      <c r="E161" s="31">
        <f>SUM(E132+E136+E160)</f>
        <v>1100</v>
      </c>
    </row>
    <row r="162" spans="1:9" ht="12.75">
      <c r="A162" s="227" t="s">
        <v>133</v>
      </c>
      <c r="B162" s="228">
        <f>SUM(B125+B134+B143+B146+B147)</f>
        <v>15526</v>
      </c>
      <c r="C162" s="228">
        <f>SUM(C125+C134+C143+C146+C147)</f>
        <v>720</v>
      </c>
      <c r="D162" s="228">
        <f>SUM(D125+D134+D143+D146+D147)</f>
        <v>1550</v>
      </c>
      <c r="E162" s="228">
        <f>SUM(E125+E134+E143+E146+E147)</f>
        <v>1100</v>
      </c>
      <c r="F162" s="82"/>
      <c r="G162" s="82"/>
      <c r="H162" s="102"/>
      <c r="I162" s="4"/>
    </row>
    <row r="163" spans="1:9" ht="13.5" customHeight="1">
      <c r="A163" s="11" t="s">
        <v>134</v>
      </c>
      <c r="B163" s="190">
        <v>14790</v>
      </c>
      <c r="C163" s="190"/>
      <c r="D163" s="190"/>
      <c r="E163" s="190"/>
      <c r="F163" s="82"/>
      <c r="G163" s="82"/>
      <c r="H163" s="82"/>
      <c r="I163" s="4"/>
    </row>
    <row r="164" spans="1:9" ht="15.75" customHeight="1">
      <c r="A164" s="11" t="s">
        <v>135</v>
      </c>
      <c r="B164" s="190">
        <v>161</v>
      </c>
      <c r="C164" s="190"/>
      <c r="D164" s="190"/>
      <c r="E164" s="190"/>
      <c r="F164" s="82"/>
      <c r="G164" s="82"/>
      <c r="H164" s="82"/>
      <c r="I164" s="4"/>
    </row>
    <row r="165" spans="1:9" ht="15.75" customHeight="1">
      <c r="A165" s="11" t="s">
        <v>136</v>
      </c>
      <c r="B165" s="190">
        <v>575</v>
      </c>
      <c r="C165" s="190">
        <v>720</v>
      </c>
      <c r="D165" s="190">
        <v>1550</v>
      </c>
      <c r="E165" s="190">
        <v>1100</v>
      </c>
      <c r="F165" s="82"/>
      <c r="G165" s="82"/>
      <c r="H165" s="82"/>
      <c r="I165" s="4"/>
    </row>
    <row r="166" spans="1:9" ht="15.75" customHeight="1" thickBot="1">
      <c r="A166" s="229" t="s">
        <v>232</v>
      </c>
      <c r="B166" s="230">
        <f>SUM(B124+B141+B156+B159)</f>
        <v>4955</v>
      </c>
      <c r="C166" s="230">
        <f>SUM(C124+C141+C154+C159)</f>
        <v>0</v>
      </c>
      <c r="D166" s="230">
        <f>SUM(D124+D141+D154+D159)</f>
        <v>0</v>
      </c>
      <c r="E166" s="231">
        <f>SUM(E124+E141+E154+E159)</f>
        <v>0</v>
      </c>
      <c r="F166" s="82"/>
      <c r="G166" s="82"/>
      <c r="H166" s="82"/>
      <c r="I166" s="4"/>
    </row>
    <row r="167" spans="1:5" ht="20.25" customHeight="1" thickBot="1">
      <c r="A167" s="400" t="s">
        <v>218</v>
      </c>
      <c r="B167" s="401"/>
      <c r="C167" s="401"/>
      <c r="D167" s="401"/>
      <c r="E167" s="402"/>
    </row>
    <row r="168" spans="1:5" ht="12.75" customHeight="1">
      <c r="A168" s="447" t="s">
        <v>182</v>
      </c>
      <c r="B168" s="448"/>
      <c r="C168" s="448"/>
      <c r="D168" s="448"/>
      <c r="E168" s="449"/>
    </row>
    <row r="169" spans="1:6" ht="36" customHeight="1">
      <c r="A169" s="51" t="s">
        <v>249</v>
      </c>
      <c r="B169" s="17">
        <v>1110</v>
      </c>
      <c r="C169" s="90"/>
      <c r="D169" s="90"/>
      <c r="E169" s="128"/>
      <c r="F169" s="41"/>
    </row>
    <row r="170" spans="1:6" ht="15.75">
      <c r="A170" s="77" t="s">
        <v>199</v>
      </c>
      <c r="B170" s="28">
        <f>SUM(B169)</f>
        <v>1110</v>
      </c>
      <c r="C170" s="28">
        <f>SUM(C169)</f>
        <v>0</v>
      </c>
      <c r="D170" s="28">
        <f>SUM(D169)</f>
        <v>0</v>
      </c>
      <c r="E170" s="56">
        <f>SUM(E169)</f>
        <v>0</v>
      </c>
      <c r="F170" s="41"/>
    </row>
    <row r="171" spans="1:6" ht="12.75">
      <c r="A171" s="413" t="s">
        <v>190</v>
      </c>
      <c r="B171" s="414"/>
      <c r="C171" s="414"/>
      <c r="D171" s="414"/>
      <c r="E171" s="415"/>
      <c r="F171" s="41"/>
    </row>
    <row r="172" spans="1:6" ht="12.75">
      <c r="A172" s="416" t="s">
        <v>184</v>
      </c>
      <c r="B172" s="417"/>
      <c r="C172" s="417"/>
      <c r="D172" s="417"/>
      <c r="E172" s="418"/>
      <c r="F172" s="41"/>
    </row>
    <row r="173" spans="1:6" ht="12.75">
      <c r="A173" s="213" t="s">
        <v>51</v>
      </c>
      <c r="B173" s="99">
        <f>SUM(B174:B176)</f>
        <v>172</v>
      </c>
      <c r="C173" s="99"/>
      <c r="D173" s="99"/>
      <c r="E173" s="237"/>
      <c r="F173" s="41"/>
    </row>
    <row r="174" spans="1:6" ht="12.75">
      <c r="A174" s="238" t="s">
        <v>52</v>
      </c>
      <c r="B174" s="98">
        <v>70</v>
      </c>
      <c r="C174" s="98"/>
      <c r="D174" s="98"/>
      <c r="E174" s="239"/>
      <c r="F174" s="240"/>
    </row>
    <row r="175" spans="1:6" ht="12.75">
      <c r="A175" s="238" t="s">
        <v>53</v>
      </c>
      <c r="B175" s="98">
        <v>90</v>
      </c>
      <c r="C175" s="98"/>
      <c r="D175" s="98"/>
      <c r="E175" s="239"/>
      <c r="F175" s="240"/>
    </row>
    <row r="176" spans="1:6" ht="39.75" customHeight="1">
      <c r="A176" s="333" t="s">
        <v>4</v>
      </c>
      <c r="B176" s="98">
        <v>12</v>
      </c>
      <c r="C176" s="98"/>
      <c r="D176" s="98"/>
      <c r="E176" s="239"/>
      <c r="F176" s="240"/>
    </row>
    <row r="177" spans="1:6" ht="12.75">
      <c r="A177" s="86" t="s">
        <v>241</v>
      </c>
      <c r="B177" s="99">
        <f>SUM(B178:B187)</f>
        <v>207</v>
      </c>
      <c r="C177" s="99">
        <f>SUM(C178:C187)</f>
        <v>200</v>
      </c>
      <c r="D177" s="99">
        <f>SUM(D178:D187)</f>
        <v>250</v>
      </c>
      <c r="E177" s="99">
        <f>SUM(E178:E187)</f>
        <v>300</v>
      </c>
      <c r="F177" s="41"/>
    </row>
    <row r="178" spans="1:6" ht="12.75">
      <c r="A178" s="97" t="s">
        <v>140</v>
      </c>
      <c r="B178" s="98">
        <v>27.5</v>
      </c>
      <c r="C178" s="99"/>
      <c r="D178" s="99"/>
      <c r="E178" s="124"/>
      <c r="F178" s="41"/>
    </row>
    <row r="179" spans="1:6" ht="12.75">
      <c r="A179" s="97" t="s">
        <v>141</v>
      </c>
      <c r="B179" s="98">
        <v>7</v>
      </c>
      <c r="C179" s="99"/>
      <c r="D179" s="99"/>
      <c r="E179" s="124"/>
      <c r="F179" s="41"/>
    </row>
    <row r="180" spans="1:6" ht="12.75">
      <c r="A180" s="97" t="s">
        <v>142</v>
      </c>
      <c r="B180" s="98">
        <v>22</v>
      </c>
      <c r="C180" s="99"/>
      <c r="D180" s="99"/>
      <c r="E180" s="124"/>
      <c r="F180" s="41"/>
    </row>
    <row r="181" spans="1:6" ht="12.75">
      <c r="A181" s="97" t="s">
        <v>143</v>
      </c>
      <c r="B181" s="98">
        <v>28</v>
      </c>
      <c r="C181" s="99"/>
      <c r="D181" s="99"/>
      <c r="E181" s="124"/>
      <c r="F181" s="41"/>
    </row>
    <row r="182" spans="1:6" ht="12.75">
      <c r="A182" s="97" t="s">
        <v>144</v>
      </c>
      <c r="B182" s="96">
        <v>8.5</v>
      </c>
      <c r="C182" s="96"/>
      <c r="D182" s="96"/>
      <c r="E182" s="101"/>
      <c r="F182" s="41"/>
    </row>
    <row r="183" spans="1:6" ht="12.75">
      <c r="A183" s="97" t="s">
        <v>146</v>
      </c>
      <c r="B183" s="96">
        <v>16</v>
      </c>
      <c r="C183" s="96"/>
      <c r="D183" s="96"/>
      <c r="E183" s="101"/>
      <c r="F183" s="41"/>
    </row>
    <row r="184" spans="1:6" ht="12.75">
      <c r="A184" s="97" t="s">
        <v>145</v>
      </c>
      <c r="B184" s="96">
        <v>26</v>
      </c>
      <c r="C184" s="96"/>
      <c r="D184" s="96"/>
      <c r="E184" s="101"/>
      <c r="F184" s="41"/>
    </row>
    <row r="185" spans="1:6" ht="12.75">
      <c r="A185" s="97" t="s">
        <v>147</v>
      </c>
      <c r="B185" s="96">
        <v>58</v>
      </c>
      <c r="C185" s="96"/>
      <c r="D185" s="96"/>
      <c r="E185" s="101"/>
      <c r="F185" s="41"/>
    </row>
    <row r="186" spans="1:6" ht="12.75">
      <c r="A186" s="97" t="s">
        <v>148</v>
      </c>
      <c r="B186" s="96">
        <v>14</v>
      </c>
      <c r="C186" s="96"/>
      <c r="D186" s="96"/>
      <c r="E186" s="101"/>
      <c r="F186" s="41"/>
    </row>
    <row r="187" spans="1:6" ht="12.75">
      <c r="A187" s="97" t="s">
        <v>149</v>
      </c>
      <c r="B187" s="96">
        <v>0</v>
      </c>
      <c r="C187" s="96">
        <v>200</v>
      </c>
      <c r="D187" s="96">
        <v>250</v>
      </c>
      <c r="E187" s="101">
        <v>300</v>
      </c>
      <c r="F187" s="41"/>
    </row>
    <row r="188" spans="1:6" ht="25.5">
      <c r="A188" s="53" t="s">
        <v>264</v>
      </c>
      <c r="B188" s="99">
        <f>SUM(B189:B213)</f>
        <v>380.5</v>
      </c>
      <c r="C188" s="99">
        <v>424</v>
      </c>
      <c r="D188" s="99">
        <v>505</v>
      </c>
      <c r="E188" s="124">
        <v>591</v>
      </c>
      <c r="F188" s="41"/>
    </row>
    <row r="189" spans="1:6" ht="12.75">
      <c r="A189" s="100" t="s">
        <v>150</v>
      </c>
      <c r="B189" s="98">
        <v>3.5</v>
      </c>
      <c r="C189" s="99"/>
      <c r="D189" s="99"/>
      <c r="E189" s="124"/>
      <c r="F189" s="41"/>
    </row>
    <row r="190" spans="1:6" ht="12.75">
      <c r="A190" s="100" t="s">
        <v>152</v>
      </c>
      <c r="B190" s="98">
        <v>5</v>
      </c>
      <c r="C190" s="99"/>
      <c r="D190" s="99"/>
      <c r="E190" s="124"/>
      <c r="F190" s="41"/>
    </row>
    <row r="191" spans="1:6" ht="12.75">
      <c r="A191" s="100" t="s">
        <v>151</v>
      </c>
      <c r="B191" s="98">
        <v>10</v>
      </c>
      <c r="C191" s="99"/>
      <c r="D191" s="99"/>
      <c r="E191" s="124"/>
      <c r="F191" s="41"/>
    </row>
    <row r="192" spans="1:6" ht="12.75">
      <c r="A192" s="100" t="s">
        <v>153</v>
      </c>
      <c r="B192" s="98">
        <v>3</v>
      </c>
      <c r="C192" s="99"/>
      <c r="D192" s="99"/>
      <c r="E192" s="124"/>
      <c r="F192" s="41"/>
    </row>
    <row r="193" spans="1:6" ht="12.75">
      <c r="A193" s="100" t="s">
        <v>154</v>
      </c>
      <c r="B193" s="98">
        <v>12.5</v>
      </c>
      <c r="C193" s="99"/>
      <c r="D193" s="99"/>
      <c r="E193" s="124"/>
      <c r="F193" s="41"/>
    </row>
    <row r="194" spans="1:6" ht="12.75">
      <c r="A194" s="100" t="s">
        <v>155</v>
      </c>
      <c r="B194" s="98">
        <v>2.1</v>
      </c>
      <c r="C194" s="99"/>
      <c r="D194" s="99"/>
      <c r="E194" s="124"/>
      <c r="F194" s="41"/>
    </row>
    <row r="195" spans="1:6" ht="12.75">
      <c r="A195" s="100" t="s">
        <v>156</v>
      </c>
      <c r="B195" s="98">
        <v>2</v>
      </c>
      <c r="C195" s="99"/>
      <c r="D195" s="99"/>
      <c r="E195" s="124"/>
      <c r="F195" s="41"/>
    </row>
    <row r="196" spans="1:6" ht="12.75">
      <c r="A196" s="100" t="s">
        <v>157</v>
      </c>
      <c r="B196" s="98">
        <v>2</v>
      </c>
      <c r="C196" s="99"/>
      <c r="D196" s="99"/>
      <c r="E196" s="124"/>
      <c r="F196" s="41"/>
    </row>
    <row r="197" spans="1:6" ht="12.75" customHeight="1">
      <c r="A197" s="100" t="s">
        <v>158</v>
      </c>
      <c r="B197" s="98">
        <v>2.4</v>
      </c>
      <c r="C197" s="99"/>
      <c r="D197" s="99"/>
      <c r="E197" s="124"/>
      <c r="F197" s="41"/>
    </row>
    <row r="198" spans="1:6" ht="12.75">
      <c r="A198" s="100" t="s">
        <v>159</v>
      </c>
      <c r="B198" s="98">
        <v>130</v>
      </c>
      <c r="C198" s="99"/>
      <c r="D198" s="99"/>
      <c r="E198" s="124"/>
      <c r="F198" s="41"/>
    </row>
    <row r="199" spans="1:6" ht="25.5">
      <c r="A199" s="100" t="s">
        <v>160</v>
      </c>
      <c r="B199" s="98">
        <v>15</v>
      </c>
      <c r="C199" s="99"/>
      <c r="D199" s="99"/>
      <c r="E199" s="124"/>
      <c r="F199" s="41"/>
    </row>
    <row r="200" spans="1:6" ht="12.75">
      <c r="A200" s="100" t="s">
        <v>161</v>
      </c>
      <c r="B200" s="98">
        <v>10</v>
      </c>
      <c r="C200" s="99"/>
      <c r="D200" s="99"/>
      <c r="E200" s="124"/>
      <c r="F200" s="41"/>
    </row>
    <row r="201" spans="1:6" ht="12.75">
      <c r="A201" s="100" t="s">
        <v>162</v>
      </c>
      <c r="B201" s="98">
        <v>25.2</v>
      </c>
      <c r="C201" s="99"/>
      <c r="D201" s="99"/>
      <c r="E201" s="124"/>
      <c r="F201" s="41"/>
    </row>
    <row r="202" spans="1:6" ht="12.75">
      <c r="A202" s="100" t="s">
        <v>163</v>
      </c>
      <c r="B202" s="98">
        <v>4.6</v>
      </c>
      <c r="C202" s="99"/>
      <c r="D202" s="99"/>
      <c r="E202" s="124"/>
      <c r="F202" s="41"/>
    </row>
    <row r="203" spans="1:6" ht="12.75">
      <c r="A203" s="100" t="s">
        <v>164</v>
      </c>
      <c r="B203" s="98">
        <v>13.3</v>
      </c>
      <c r="C203" s="99"/>
      <c r="D203" s="99"/>
      <c r="E203" s="124"/>
      <c r="F203" s="41"/>
    </row>
    <row r="204" spans="1:6" ht="12.75">
      <c r="A204" s="100" t="s">
        <v>165</v>
      </c>
      <c r="B204" s="98">
        <v>7.9</v>
      </c>
      <c r="C204" s="99"/>
      <c r="D204" s="99"/>
      <c r="E204" s="124"/>
      <c r="F204" s="41"/>
    </row>
    <row r="205" spans="1:6" ht="12.75">
      <c r="A205" s="100" t="s">
        <v>166</v>
      </c>
      <c r="B205" s="98">
        <v>5.3</v>
      </c>
      <c r="C205" s="99"/>
      <c r="D205" s="99"/>
      <c r="E205" s="124"/>
      <c r="F205" s="41"/>
    </row>
    <row r="206" spans="1:6" ht="12.75">
      <c r="A206" s="100" t="s">
        <v>167</v>
      </c>
      <c r="B206" s="98">
        <v>4</v>
      </c>
      <c r="C206" s="99"/>
      <c r="D206" s="99"/>
      <c r="E206" s="124"/>
      <c r="F206" s="41"/>
    </row>
    <row r="207" spans="1:6" ht="12.75">
      <c r="A207" s="100" t="s">
        <v>168</v>
      </c>
      <c r="B207" s="98">
        <v>3</v>
      </c>
      <c r="C207" s="99"/>
      <c r="D207" s="99"/>
      <c r="E207" s="124"/>
      <c r="F207" s="41"/>
    </row>
    <row r="208" spans="1:6" ht="12.75">
      <c r="A208" s="100" t="s">
        <v>169</v>
      </c>
      <c r="B208" s="98">
        <v>3</v>
      </c>
      <c r="C208" s="99"/>
      <c r="D208" s="99"/>
      <c r="E208" s="124"/>
      <c r="F208" s="41"/>
    </row>
    <row r="209" spans="1:6" ht="12.75">
      <c r="A209" s="100" t="s">
        <v>170</v>
      </c>
      <c r="B209" s="98">
        <v>8</v>
      </c>
      <c r="C209" s="99"/>
      <c r="D209" s="99"/>
      <c r="E209" s="124"/>
      <c r="F209" s="41"/>
    </row>
    <row r="210" spans="1:6" ht="12.75">
      <c r="A210" s="100" t="s">
        <v>171</v>
      </c>
      <c r="B210" s="98">
        <v>3.7</v>
      </c>
      <c r="C210" s="99"/>
      <c r="D210" s="99"/>
      <c r="E210" s="124"/>
      <c r="F210" s="41"/>
    </row>
    <row r="211" spans="1:6" ht="12.75">
      <c r="A211" s="100" t="s">
        <v>262</v>
      </c>
      <c r="B211" s="98">
        <v>8</v>
      </c>
      <c r="C211" s="99"/>
      <c r="D211" s="99"/>
      <c r="E211" s="124"/>
      <c r="F211" s="41"/>
    </row>
    <row r="212" spans="1:6" ht="12.75">
      <c r="A212" s="100" t="s">
        <v>172</v>
      </c>
      <c r="B212" s="98">
        <v>2</v>
      </c>
      <c r="C212" s="99"/>
      <c r="D212" s="99"/>
      <c r="E212" s="124"/>
      <c r="F212" s="41"/>
    </row>
    <row r="213" spans="1:6" ht="12.75">
      <c r="A213" s="100" t="s">
        <v>173</v>
      </c>
      <c r="B213" s="98">
        <v>95</v>
      </c>
      <c r="C213" s="99"/>
      <c r="D213" s="99"/>
      <c r="E213" s="124"/>
      <c r="F213" s="41"/>
    </row>
    <row r="214" spans="1:6" ht="25.5" customHeight="1">
      <c r="A214" s="53" t="s">
        <v>263</v>
      </c>
      <c r="B214" s="40">
        <f>SUM(B215:B217)</f>
        <v>30</v>
      </c>
      <c r="C214" s="40">
        <f>SUM(C215:C217)</f>
        <v>31</v>
      </c>
      <c r="D214" s="40">
        <f>SUM(D215:D217)</f>
        <v>32</v>
      </c>
      <c r="E214" s="40">
        <f>SUM(E215:E217)</f>
        <v>33</v>
      </c>
      <c r="F214" s="41"/>
    </row>
    <row r="215" spans="1:6" ht="12.75">
      <c r="A215" s="96" t="s">
        <v>242</v>
      </c>
      <c r="B215" s="17">
        <v>20</v>
      </c>
      <c r="C215" s="96"/>
      <c r="D215" s="96"/>
      <c r="E215" s="96"/>
      <c r="F215" s="41"/>
    </row>
    <row r="216" spans="1:6" ht="12.75">
      <c r="A216" s="96" t="s">
        <v>179</v>
      </c>
      <c r="B216" s="17">
        <v>10</v>
      </c>
      <c r="C216" s="96"/>
      <c r="D216" s="96"/>
      <c r="E216" s="96"/>
      <c r="F216" s="41"/>
    </row>
    <row r="217" spans="1:6" ht="12.75">
      <c r="A217" s="96" t="s">
        <v>322</v>
      </c>
      <c r="B217" s="17">
        <v>0</v>
      </c>
      <c r="C217" s="96">
        <v>31</v>
      </c>
      <c r="D217" s="96">
        <v>32</v>
      </c>
      <c r="E217" s="96">
        <v>33</v>
      </c>
      <c r="F217" s="41"/>
    </row>
    <row r="218" spans="1:6" ht="12.75">
      <c r="A218" s="40" t="s">
        <v>194</v>
      </c>
      <c r="B218" s="40">
        <f>SUM(B173+B177+B188+B214)</f>
        <v>789.5</v>
      </c>
      <c r="C218" s="40">
        <f>SUM(C173+C177+C188+C214)</f>
        <v>655</v>
      </c>
      <c r="D218" s="40">
        <f>SUM(D173+D177+D188+D214)</f>
        <v>787</v>
      </c>
      <c r="E218" s="40">
        <f>SUM(E173+E177+E188+E214)</f>
        <v>924</v>
      </c>
      <c r="F218" s="41"/>
    </row>
    <row r="219" spans="1:6" ht="13.5" thickBot="1">
      <c r="A219" s="455" t="s">
        <v>185</v>
      </c>
      <c r="B219" s="456"/>
      <c r="C219" s="456"/>
      <c r="D219" s="456"/>
      <c r="E219" s="457"/>
      <c r="F219" s="41"/>
    </row>
    <row r="220" spans="1:6" ht="40.5" customHeight="1">
      <c r="A220" s="92" t="s">
        <v>203</v>
      </c>
      <c r="B220" s="17">
        <v>60</v>
      </c>
      <c r="C220" s="90">
        <v>0</v>
      </c>
      <c r="D220" s="90">
        <v>0</v>
      </c>
      <c r="E220" s="128">
        <v>0</v>
      </c>
      <c r="F220" s="41"/>
    </row>
    <row r="221" spans="1:5" ht="25.5">
      <c r="A221" s="235" t="s">
        <v>195</v>
      </c>
      <c r="B221" s="40">
        <f>SUM(B220:B220)</f>
        <v>60</v>
      </c>
      <c r="C221" s="40">
        <f>SUM(C220:C220)</f>
        <v>0</v>
      </c>
      <c r="D221" s="40">
        <f>SUM(D220:D220)</f>
        <v>0</v>
      </c>
      <c r="E221" s="40">
        <f>SUM(E220:E220)</f>
        <v>0</v>
      </c>
    </row>
    <row r="222" spans="1:5" ht="12.75">
      <c r="A222" s="407" t="s">
        <v>186</v>
      </c>
      <c r="B222" s="408"/>
      <c r="C222" s="408"/>
      <c r="D222" s="408"/>
      <c r="E222" s="409"/>
    </row>
    <row r="223" spans="1:5" ht="25.5">
      <c r="A223" s="55" t="s">
        <v>264</v>
      </c>
      <c r="B223" s="28">
        <f>SUM(B224:B228)</f>
        <v>969.5</v>
      </c>
      <c r="C223" s="236">
        <v>1000</v>
      </c>
      <c r="D223" s="236">
        <v>1000</v>
      </c>
      <c r="E223" s="236">
        <v>1000</v>
      </c>
    </row>
    <row r="224" spans="1:5" ht="12.75">
      <c r="A224" s="189" t="s">
        <v>174</v>
      </c>
      <c r="B224" s="17">
        <v>720</v>
      </c>
      <c r="C224" s="212"/>
      <c r="D224" s="212"/>
      <c r="E224" s="212"/>
    </row>
    <row r="225" spans="1:5" ht="12.75">
      <c r="A225" s="189" t="s">
        <v>175</v>
      </c>
      <c r="B225" s="18">
        <v>30</v>
      </c>
      <c r="C225" s="212"/>
      <c r="D225" s="212"/>
      <c r="E225" s="212"/>
    </row>
    <row r="226" spans="1:5" ht="12.75">
      <c r="A226" s="189" t="s">
        <v>176</v>
      </c>
      <c r="B226" s="18">
        <v>100</v>
      </c>
      <c r="C226" s="212"/>
      <c r="D226" s="212"/>
      <c r="E226" s="212"/>
    </row>
    <row r="227" spans="1:5" ht="25.5">
      <c r="A227" s="189" t="s">
        <v>177</v>
      </c>
      <c r="B227" s="18">
        <v>4.5</v>
      </c>
      <c r="C227" s="212"/>
      <c r="D227" s="212"/>
      <c r="E227" s="212"/>
    </row>
    <row r="228" spans="1:5" ht="25.5">
      <c r="A228" s="189" t="s">
        <v>178</v>
      </c>
      <c r="B228" s="18">
        <v>115</v>
      </c>
      <c r="C228" s="212"/>
      <c r="D228" s="212"/>
      <c r="E228" s="212"/>
    </row>
    <row r="229" spans="1:5" ht="51">
      <c r="A229" s="212" t="s">
        <v>203</v>
      </c>
      <c r="B229" s="99">
        <v>3969</v>
      </c>
      <c r="C229" s="99">
        <v>0</v>
      </c>
      <c r="D229" s="212"/>
      <c r="E229" s="212"/>
    </row>
    <row r="230" spans="1:5" ht="12.75">
      <c r="A230" s="60" t="s">
        <v>196</v>
      </c>
      <c r="B230" s="28">
        <f>SUM(B223+B229)</f>
        <v>4938.5</v>
      </c>
      <c r="C230" s="28">
        <f>SUM(C223+C229)</f>
        <v>1000</v>
      </c>
      <c r="D230" s="28">
        <f>SUM(D223+D229)</f>
        <v>1000</v>
      </c>
      <c r="E230" s="28">
        <f>SUM(E223+E229)</f>
        <v>1000</v>
      </c>
    </row>
    <row r="231" spans="1:5" ht="12.75">
      <c r="A231" s="407" t="s">
        <v>187</v>
      </c>
      <c r="B231" s="408"/>
      <c r="C231" s="408"/>
      <c r="D231" s="408"/>
      <c r="E231" s="409"/>
    </row>
    <row r="232" spans="1:5" ht="30.75" customHeight="1">
      <c r="A232" s="62" t="s">
        <v>208</v>
      </c>
      <c r="B232" s="17">
        <v>12</v>
      </c>
      <c r="C232" s="18"/>
      <c r="D232" s="90"/>
      <c r="E232" s="128"/>
    </row>
    <row r="233" spans="1:5" ht="39.75" customHeight="1">
      <c r="A233" s="62" t="s">
        <v>209</v>
      </c>
      <c r="B233" s="17">
        <v>28</v>
      </c>
      <c r="C233" s="90"/>
      <c r="D233" s="90"/>
      <c r="E233" s="128"/>
    </row>
    <row r="234" spans="1:5" ht="25.5" customHeight="1">
      <c r="A234" s="16" t="s">
        <v>180</v>
      </c>
      <c r="B234" s="17">
        <v>80</v>
      </c>
      <c r="C234" s="90"/>
      <c r="D234" s="90"/>
      <c r="E234" s="90"/>
    </row>
    <row r="235" spans="1:5" ht="13.5" thickBot="1">
      <c r="A235" s="66" t="s">
        <v>198</v>
      </c>
      <c r="B235" s="36">
        <f>SUM(B232:B234)</f>
        <v>120</v>
      </c>
      <c r="C235" s="36">
        <f>SUM(C232:C233)</f>
        <v>0</v>
      </c>
      <c r="D235" s="36">
        <f>SUM(D232:D233)</f>
        <v>0</v>
      </c>
      <c r="E235" s="75">
        <f>SUM(E232:E233)</f>
        <v>0</v>
      </c>
    </row>
    <row r="236" spans="1:5" ht="16.5" thickBot="1">
      <c r="A236" s="37" t="s">
        <v>197</v>
      </c>
      <c r="B236" s="38">
        <f>SUM(B218+B221+B230+B235)</f>
        <v>5908</v>
      </c>
      <c r="C236" s="38">
        <f>SUM(C218+C221+C230+C235)</f>
        <v>1655</v>
      </c>
      <c r="D236" s="38">
        <f>SUM(D218+D221+D230+D235)</f>
        <v>1787</v>
      </c>
      <c r="E236" s="38">
        <f>SUM(E218+E221+E230+E235)</f>
        <v>1924</v>
      </c>
    </row>
    <row r="237" spans="1:5" ht="16.5" customHeight="1" thickBot="1">
      <c r="A237" s="33" t="s">
        <v>255</v>
      </c>
      <c r="B237" s="34">
        <f>SUM(B170+B236)</f>
        <v>7018</v>
      </c>
      <c r="C237" s="34">
        <f>SUM(C170+C236)</f>
        <v>1655</v>
      </c>
      <c r="D237" s="34">
        <f>SUM(D170+D236)</f>
        <v>1787</v>
      </c>
      <c r="E237" s="34">
        <f>SUM(E170+E236)</f>
        <v>1924</v>
      </c>
    </row>
    <row r="238" spans="1:9" ht="12.75">
      <c r="A238" s="111" t="s">
        <v>229</v>
      </c>
      <c r="B238" s="122">
        <f>SUM(B188+B214+B223)</f>
        <v>1380</v>
      </c>
      <c r="C238" s="122">
        <f>SUM(C188+C214+C223)</f>
        <v>1455</v>
      </c>
      <c r="D238" s="122">
        <f>SUM(D188+D214+D223)</f>
        <v>1537</v>
      </c>
      <c r="E238" s="122">
        <f>SUM(E188+E214+E223)</f>
        <v>1624</v>
      </c>
      <c r="F238" s="82"/>
      <c r="G238" s="82"/>
      <c r="H238" s="102"/>
      <c r="I238" s="4"/>
    </row>
    <row r="239" spans="1:9" ht="5.25" customHeight="1">
      <c r="A239" s="84"/>
      <c r="B239" s="119"/>
      <c r="C239" s="119"/>
      <c r="D239" s="119"/>
      <c r="E239" s="120"/>
      <c r="F239" s="82"/>
      <c r="G239" s="82"/>
      <c r="H239" s="82"/>
      <c r="I239" s="4"/>
    </row>
    <row r="240" spans="1:9" ht="15" customHeight="1">
      <c r="A240" s="123" t="s">
        <v>230</v>
      </c>
      <c r="B240" s="108">
        <f>SUM(B170)</f>
        <v>1110</v>
      </c>
      <c r="C240" s="108">
        <f>SUM(C170)</f>
        <v>0</v>
      </c>
      <c r="D240" s="108">
        <f>SUM(D170)</f>
        <v>0</v>
      </c>
      <c r="E240" s="131">
        <f>SUM(E170)</f>
        <v>0</v>
      </c>
      <c r="F240" s="82"/>
      <c r="G240" s="82"/>
      <c r="H240" s="82"/>
      <c r="I240" s="4"/>
    </row>
    <row r="241" spans="1:9" ht="3.75" customHeight="1">
      <c r="A241" s="85"/>
      <c r="B241" s="109"/>
      <c r="C241" s="109"/>
      <c r="D241" s="109"/>
      <c r="E241" s="118"/>
      <c r="F241" s="82"/>
      <c r="G241" s="82"/>
      <c r="H241" s="82"/>
      <c r="I241" s="4"/>
    </row>
    <row r="242" spans="1:9" ht="16.5" customHeight="1" thickBot="1">
      <c r="A242" s="83" t="s">
        <v>232</v>
      </c>
      <c r="B242" s="121">
        <f>SUM(B173+B177+B220+B235+B229)</f>
        <v>4528</v>
      </c>
      <c r="C242" s="121">
        <f>SUM(C173+C177+C220+C235+C229)</f>
        <v>200</v>
      </c>
      <c r="D242" s="121">
        <f>SUM(D173+D177+D220+D235+D229)</f>
        <v>250</v>
      </c>
      <c r="E242" s="121">
        <f>SUM(E173+E177+E220+E235+E229)</f>
        <v>300</v>
      </c>
      <c r="F242" s="82"/>
      <c r="G242" s="82"/>
      <c r="H242" s="82"/>
      <c r="I242" s="4"/>
    </row>
    <row r="243" spans="1:9" ht="18.75" customHeight="1" thickBot="1">
      <c r="A243" s="400" t="s">
        <v>254</v>
      </c>
      <c r="B243" s="401"/>
      <c r="C243" s="401"/>
      <c r="D243" s="401"/>
      <c r="E243" s="402"/>
      <c r="F243" s="141"/>
      <c r="G243" s="82"/>
      <c r="H243" s="82"/>
      <c r="I243" s="4"/>
    </row>
    <row r="244" spans="1:5" ht="18.75" customHeight="1">
      <c r="A244" s="222" t="s">
        <v>129</v>
      </c>
      <c r="B244" s="232"/>
      <c r="C244" s="232"/>
      <c r="D244" s="232"/>
      <c r="E244" s="233"/>
    </row>
    <row r="245" spans="1:5" ht="21" customHeight="1">
      <c r="A245" s="48" t="s">
        <v>54</v>
      </c>
      <c r="B245" s="27">
        <f>SUM(B246:B247)</f>
        <v>52</v>
      </c>
      <c r="C245" s="27"/>
      <c r="D245" s="27"/>
      <c r="E245" s="27"/>
    </row>
    <row r="246" spans="1:5" ht="21" customHeight="1">
      <c r="A246" s="223" t="s">
        <v>55</v>
      </c>
      <c r="B246" s="94">
        <v>26</v>
      </c>
      <c r="C246" s="27"/>
      <c r="D246" s="27"/>
      <c r="E246" s="27"/>
    </row>
    <row r="247" spans="1:5" ht="22.5" customHeight="1">
      <c r="A247" s="223" t="s">
        <v>56</v>
      </c>
      <c r="B247" s="94">
        <v>26</v>
      </c>
      <c r="C247" s="27"/>
      <c r="D247" s="27"/>
      <c r="E247" s="27"/>
    </row>
    <row r="248" spans="1:5" ht="27" customHeight="1">
      <c r="A248" s="241" t="s">
        <v>57</v>
      </c>
      <c r="B248" s="27">
        <f>SUM(B249)</f>
        <v>25</v>
      </c>
      <c r="C248" s="27"/>
      <c r="D248" s="27"/>
      <c r="E248" s="27"/>
    </row>
    <row r="249" spans="1:5" ht="27" customHeight="1">
      <c r="A249" s="223" t="s">
        <v>58</v>
      </c>
      <c r="B249" s="94">
        <v>25</v>
      </c>
      <c r="C249" s="27"/>
      <c r="D249" s="27"/>
      <c r="E249" s="27"/>
    </row>
    <row r="250" spans="1:5" ht="18.75" customHeight="1">
      <c r="A250" s="224" t="s">
        <v>131</v>
      </c>
      <c r="B250" s="27">
        <f>SUM(B245+B248)</f>
        <v>77</v>
      </c>
      <c r="C250" s="27"/>
      <c r="D250" s="27"/>
      <c r="E250" s="27"/>
    </row>
    <row r="251" spans="1:6" ht="12.75">
      <c r="A251" s="465" t="s">
        <v>190</v>
      </c>
      <c r="B251" s="466"/>
      <c r="C251" s="466"/>
      <c r="D251" s="466"/>
      <c r="E251" s="467"/>
      <c r="F251" s="142"/>
    </row>
    <row r="252" spans="1:6" ht="12.75">
      <c r="A252" s="406" t="s">
        <v>183</v>
      </c>
      <c r="B252" s="398"/>
      <c r="C252" s="398"/>
      <c r="D252" s="398"/>
      <c r="E252" s="399"/>
      <c r="F252" s="142"/>
    </row>
    <row r="253" spans="1:6" ht="12.75">
      <c r="A253" s="241" t="s">
        <v>57</v>
      </c>
      <c r="B253" s="237">
        <f>SUM(B254)</f>
        <v>532</v>
      </c>
      <c r="C253" s="246"/>
      <c r="D253" s="246"/>
      <c r="E253" s="247"/>
      <c r="F253" s="142"/>
    </row>
    <row r="254" spans="1:6" ht="12.75">
      <c r="A254" s="61" t="s">
        <v>65</v>
      </c>
      <c r="B254" s="17">
        <v>532</v>
      </c>
      <c r="C254" s="90">
        <v>0</v>
      </c>
      <c r="D254" s="90">
        <v>0</v>
      </c>
      <c r="E254" s="128">
        <v>0</v>
      </c>
      <c r="F254" s="142"/>
    </row>
    <row r="255" spans="1:6" ht="13.5" thickBot="1">
      <c r="A255" s="74" t="s">
        <v>193</v>
      </c>
      <c r="B255" s="250">
        <f>SUM(B254)</f>
        <v>532</v>
      </c>
      <c r="C255" s="248"/>
      <c r="D255" s="248"/>
      <c r="E255" s="249"/>
      <c r="F255" s="142"/>
    </row>
    <row r="256" spans="1:6" ht="12.75">
      <c r="A256" s="450" t="s">
        <v>184</v>
      </c>
      <c r="B256" s="451"/>
      <c r="C256" s="451"/>
      <c r="D256" s="451"/>
      <c r="E256" s="452"/>
      <c r="F256" s="142"/>
    </row>
    <row r="257" spans="1:6" ht="12.75">
      <c r="A257" s="48" t="s">
        <v>54</v>
      </c>
      <c r="B257" s="99">
        <f>SUM(B258:B262)</f>
        <v>108</v>
      </c>
      <c r="C257" s="99">
        <f>SUM(C258:C262)</f>
        <v>92</v>
      </c>
      <c r="D257" s="99">
        <f>SUM(D258:D262)</f>
        <v>82</v>
      </c>
      <c r="E257" s="99">
        <f>SUM(E258:E262)</f>
        <v>32</v>
      </c>
      <c r="F257" s="142"/>
    </row>
    <row r="258" spans="1:6" ht="12.75">
      <c r="A258" s="244" t="s">
        <v>59</v>
      </c>
      <c r="B258" s="214">
        <v>70</v>
      </c>
      <c r="C258" s="212"/>
      <c r="D258" s="212"/>
      <c r="E258" s="212"/>
      <c r="F258" s="142"/>
    </row>
    <row r="259" spans="1:6" ht="12.75">
      <c r="A259" s="242" t="s">
        <v>60</v>
      </c>
      <c r="B259" s="243">
        <v>8</v>
      </c>
      <c r="C259" s="154"/>
      <c r="D259" s="154"/>
      <c r="E259" s="154"/>
      <c r="F259" s="142"/>
    </row>
    <row r="260" spans="1:6" ht="12.75">
      <c r="A260" s="155" t="s">
        <v>61</v>
      </c>
      <c r="B260" s="243">
        <v>10</v>
      </c>
      <c r="C260" s="150"/>
      <c r="D260" s="150"/>
      <c r="E260" s="151"/>
      <c r="F260" s="142"/>
    </row>
    <row r="261" spans="1:6" ht="12.75">
      <c r="A261" s="155" t="s">
        <v>62</v>
      </c>
      <c r="B261" s="243">
        <v>20</v>
      </c>
      <c r="C261" s="150"/>
      <c r="D261" s="150"/>
      <c r="E261" s="151"/>
      <c r="F261" s="142"/>
    </row>
    <row r="262" spans="1:6" ht="12.75">
      <c r="A262" s="310" t="s">
        <v>322</v>
      </c>
      <c r="B262" s="243">
        <v>0</v>
      </c>
      <c r="C262" s="150">
        <v>92</v>
      </c>
      <c r="D262" s="150">
        <v>82</v>
      </c>
      <c r="E262" s="151">
        <v>32</v>
      </c>
      <c r="F262" s="142"/>
    </row>
    <row r="263" spans="1:6" ht="12.75">
      <c r="A263" s="241" t="s">
        <v>57</v>
      </c>
      <c r="B263" s="40">
        <f>SUM(B264:B266)</f>
        <v>50</v>
      </c>
      <c r="C263" s="40">
        <f>SUM(C264:C266)</f>
        <v>4</v>
      </c>
      <c r="D263" s="40">
        <f>SUM(D264:D266)</f>
        <v>35</v>
      </c>
      <c r="E263" s="40">
        <f>SUM(E264:E266)</f>
        <v>8</v>
      </c>
      <c r="F263" s="143"/>
    </row>
    <row r="264" spans="1:6" ht="12.75">
      <c r="A264" s="245" t="s">
        <v>63</v>
      </c>
      <c r="B264" s="157">
        <v>20</v>
      </c>
      <c r="C264" s="150"/>
      <c r="D264" s="150"/>
      <c r="E264" s="151"/>
      <c r="F264" s="143"/>
    </row>
    <row r="265" spans="1:6" ht="12.75">
      <c r="A265" s="245" t="s">
        <v>64</v>
      </c>
      <c r="B265" s="157">
        <v>30</v>
      </c>
      <c r="C265" s="150"/>
      <c r="D265" s="150"/>
      <c r="E265" s="151"/>
      <c r="F265" s="143"/>
    </row>
    <row r="266" spans="1:6" ht="12.75">
      <c r="A266" s="310" t="s">
        <v>322</v>
      </c>
      <c r="B266" s="157">
        <v>0</v>
      </c>
      <c r="C266" s="150">
        <v>4</v>
      </c>
      <c r="D266" s="150">
        <v>35</v>
      </c>
      <c r="E266" s="151">
        <v>8</v>
      </c>
      <c r="F266" s="143"/>
    </row>
    <row r="267" spans="1:6" ht="12.75">
      <c r="A267" s="60" t="s">
        <v>194</v>
      </c>
      <c r="B267" s="28">
        <f>SUM(B257+B263)</f>
        <v>158</v>
      </c>
      <c r="C267" s="28">
        <f>SUM(C259:C263)</f>
        <v>96</v>
      </c>
      <c r="D267" s="28">
        <f>SUM(D259:D263)</f>
        <v>117</v>
      </c>
      <c r="E267" s="56">
        <f>SUM(E259:E263)</f>
        <v>40</v>
      </c>
      <c r="F267" s="142"/>
    </row>
    <row r="268" spans="1:6" ht="13.5" thickBot="1">
      <c r="A268" s="144" t="s">
        <v>197</v>
      </c>
      <c r="B268" s="145">
        <f>SUM(B255+B267)</f>
        <v>690</v>
      </c>
      <c r="C268" s="145">
        <f>SUM(C255+C267)</f>
        <v>96</v>
      </c>
      <c r="D268" s="145">
        <f>SUM(D255+D267)</f>
        <v>117</v>
      </c>
      <c r="E268" s="145">
        <f>SUM(E255+E267)</f>
        <v>40</v>
      </c>
      <c r="F268" s="142"/>
    </row>
    <row r="269" spans="1:6" ht="13.5" thickBot="1">
      <c r="A269" s="147" t="s">
        <v>256</v>
      </c>
      <c r="B269" s="148">
        <f>SUM(B250+B268)</f>
        <v>767</v>
      </c>
      <c r="C269" s="148">
        <f aca="true" t="shared" si="3" ref="C269:E270">SUM(C268)</f>
        <v>96</v>
      </c>
      <c r="D269" s="148">
        <f t="shared" si="3"/>
        <v>117</v>
      </c>
      <c r="E269" s="148">
        <f t="shared" si="3"/>
        <v>40</v>
      </c>
      <c r="F269" s="142"/>
    </row>
    <row r="270" spans="1:9" ht="18" customHeight="1" thickBot="1">
      <c r="A270" s="311" t="s">
        <v>232</v>
      </c>
      <c r="B270" s="312">
        <f>SUM(B269)</f>
        <v>767</v>
      </c>
      <c r="C270" s="312">
        <f t="shared" si="3"/>
        <v>96</v>
      </c>
      <c r="D270" s="312">
        <f t="shared" si="3"/>
        <v>117</v>
      </c>
      <c r="E270" s="313">
        <f t="shared" si="3"/>
        <v>40</v>
      </c>
      <c r="F270" s="141"/>
      <c r="G270" s="82"/>
      <c r="H270" s="82"/>
      <c r="I270" s="4"/>
    </row>
    <row r="271" spans="1:6" ht="19.5" customHeight="1" thickBot="1">
      <c r="A271" s="468" t="s">
        <v>219</v>
      </c>
      <c r="B271" s="469"/>
      <c r="C271" s="469"/>
      <c r="D271" s="469"/>
      <c r="E271" s="470"/>
      <c r="F271" s="142"/>
    </row>
    <row r="272" spans="1:6" ht="13.5" thickBot="1">
      <c r="A272" s="471" t="s">
        <v>182</v>
      </c>
      <c r="B272" s="472"/>
      <c r="C272" s="472"/>
      <c r="D272" s="472"/>
      <c r="E272" s="473"/>
      <c r="F272" s="142"/>
    </row>
    <row r="273" spans="1:6" ht="25.5">
      <c r="A273" s="57" t="s">
        <v>66</v>
      </c>
      <c r="B273" s="18">
        <v>15000</v>
      </c>
      <c r="C273" s="91"/>
      <c r="D273" s="91"/>
      <c r="E273" s="127"/>
      <c r="F273" s="142"/>
    </row>
    <row r="274" spans="1:6" ht="64.5" thickBot="1">
      <c r="A274" s="57" t="s">
        <v>111</v>
      </c>
      <c r="B274" s="42">
        <v>71</v>
      </c>
      <c r="C274" s="217"/>
      <c r="D274" s="217"/>
      <c r="E274" s="218"/>
      <c r="F274" s="142"/>
    </row>
    <row r="275" spans="1:6" ht="15.75" thickBot="1">
      <c r="A275" s="178" t="s">
        <v>199</v>
      </c>
      <c r="B275" s="45">
        <f>SUM(B273:B274)</f>
        <v>15071</v>
      </c>
      <c r="C275" s="45">
        <f>SUM(C273)</f>
        <v>0</v>
      </c>
      <c r="D275" s="45">
        <f>SUM(D273)</f>
        <v>0</v>
      </c>
      <c r="E275" s="167">
        <f>SUM(E273)</f>
        <v>0</v>
      </c>
      <c r="F275" s="142"/>
    </row>
    <row r="276" spans="1:6" ht="13.5" thickBot="1">
      <c r="A276" s="410" t="s">
        <v>190</v>
      </c>
      <c r="B276" s="411"/>
      <c r="C276" s="411"/>
      <c r="D276" s="411"/>
      <c r="E276" s="412"/>
      <c r="F276" s="142"/>
    </row>
    <row r="277" spans="1:6" ht="13.5" thickBot="1">
      <c r="A277" s="425" t="s">
        <v>185</v>
      </c>
      <c r="B277" s="426"/>
      <c r="C277" s="426"/>
      <c r="D277" s="426"/>
      <c r="E277" s="427"/>
      <c r="F277" s="142"/>
    </row>
    <row r="278" spans="1:6" ht="24" customHeight="1">
      <c r="A278" s="149" t="s">
        <v>301</v>
      </c>
      <c r="B278" s="150">
        <v>18</v>
      </c>
      <c r="C278" s="150"/>
      <c r="D278" s="150"/>
      <c r="E278" s="151"/>
      <c r="F278" s="152"/>
    </row>
    <row r="279" spans="1:6" ht="26.25" customHeight="1">
      <c r="A279" s="153" t="s">
        <v>302</v>
      </c>
      <c r="B279" s="150">
        <v>17</v>
      </c>
      <c r="C279" s="150"/>
      <c r="D279" s="150"/>
      <c r="E279" s="151"/>
      <c r="F279" s="152"/>
    </row>
    <row r="280" spans="1:6" ht="35.25" customHeight="1">
      <c r="A280" s="153" t="s">
        <v>303</v>
      </c>
      <c r="B280" s="154">
        <v>30</v>
      </c>
      <c r="C280" s="150"/>
      <c r="D280" s="150"/>
      <c r="E280" s="151"/>
      <c r="F280" s="152"/>
    </row>
    <row r="281" spans="1:6" ht="25.5" customHeight="1">
      <c r="A281" s="155" t="s">
        <v>304</v>
      </c>
      <c r="B281" s="150">
        <v>43</v>
      </c>
      <c r="C281" s="150"/>
      <c r="D281" s="150"/>
      <c r="E281" s="151"/>
      <c r="F281" s="152"/>
    </row>
    <row r="282" spans="1:6" ht="24.75" customHeight="1">
      <c r="A282" s="140" t="s">
        <v>265</v>
      </c>
      <c r="B282" s="150">
        <v>360</v>
      </c>
      <c r="C282" s="150"/>
      <c r="D282" s="150"/>
      <c r="E282" s="151"/>
      <c r="F282" s="156"/>
    </row>
    <row r="283" spans="1:7" ht="39.75" customHeight="1">
      <c r="A283" s="201" t="s">
        <v>308</v>
      </c>
      <c r="B283" s="150">
        <v>119</v>
      </c>
      <c r="C283" s="150"/>
      <c r="D283" s="150"/>
      <c r="E283" s="151"/>
      <c r="F283" s="156"/>
      <c r="G283" s="20"/>
    </row>
    <row r="284" spans="1:7" ht="39.75" customHeight="1">
      <c r="A284" s="155" t="s">
        <v>269</v>
      </c>
      <c r="B284" s="150">
        <v>108</v>
      </c>
      <c r="C284" s="150"/>
      <c r="D284" s="150"/>
      <c r="E284" s="151"/>
      <c r="F284" s="156"/>
      <c r="G284" s="20"/>
    </row>
    <row r="285" spans="1:6" ht="22.5" customHeight="1">
      <c r="A285" s="155" t="s">
        <v>305</v>
      </c>
      <c r="B285" s="150">
        <v>24</v>
      </c>
      <c r="C285" s="150"/>
      <c r="D285" s="150"/>
      <c r="E285" s="151"/>
      <c r="F285" s="156"/>
    </row>
    <row r="286" spans="1:6" ht="23.25" customHeight="1">
      <c r="A286" s="155" t="s">
        <v>306</v>
      </c>
      <c r="B286" s="150">
        <v>25</v>
      </c>
      <c r="C286" s="150"/>
      <c r="D286" s="150"/>
      <c r="E286" s="151"/>
      <c r="F286" s="156"/>
    </row>
    <row r="287" spans="1:6" ht="33" customHeight="1">
      <c r="A287" s="155" t="s">
        <v>307</v>
      </c>
      <c r="B287" s="150">
        <v>60</v>
      </c>
      <c r="C287" s="150"/>
      <c r="D287" s="150"/>
      <c r="E287" s="151"/>
      <c r="F287" s="156"/>
    </row>
    <row r="288" spans="1:6" ht="35.25" customHeight="1">
      <c r="A288" s="155" t="s">
        <v>267</v>
      </c>
      <c r="B288" s="150">
        <v>225</v>
      </c>
      <c r="C288" s="150">
        <v>364</v>
      </c>
      <c r="D288" s="150">
        <v>364</v>
      </c>
      <c r="E288" s="151"/>
      <c r="F288" s="156"/>
    </row>
    <row r="289" spans="1:6" ht="49.5" customHeight="1">
      <c r="A289" s="155" t="s">
        <v>279</v>
      </c>
      <c r="B289" s="150">
        <v>144</v>
      </c>
      <c r="C289" s="150">
        <v>143</v>
      </c>
      <c r="D289" s="150">
        <v>470</v>
      </c>
      <c r="E289" s="151">
        <v>408</v>
      </c>
      <c r="F289" s="156"/>
    </row>
    <row r="290" spans="1:6" ht="48" customHeight="1">
      <c r="A290" s="140" t="s">
        <v>280</v>
      </c>
      <c r="B290" s="150">
        <v>530</v>
      </c>
      <c r="C290" s="150"/>
      <c r="D290" s="150"/>
      <c r="E290" s="151"/>
      <c r="F290" s="156"/>
    </row>
    <row r="291" spans="1:6" ht="21.75" customHeight="1">
      <c r="A291" s="140" t="s">
        <v>266</v>
      </c>
      <c r="B291" s="150">
        <v>199</v>
      </c>
      <c r="C291" s="150"/>
      <c r="D291" s="150"/>
      <c r="E291" s="151"/>
      <c r="F291" s="156"/>
    </row>
    <row r="292" spans="1:6" ht="20.25" customHeight="1">
      <c r="A292" s="155" t="s">
        <v>309</v>
      </c>
      <c r="B292" s="150">
        <v>538</v>
      </c>
      <c r="C292" s="150"/>
      <c r="D292" s="150"/>
      <c r="E292" s="151"/>
      <c r="F292" s="156"/>
    </row>
    <row r="293" spans="1:6" ht="34.5" customHeight="1">
      <c r="A293" s="140" t="s">
        <v>268</v>
      </c>
      <c r="B293" s="150">
        <v>113</v>
      </c>
      <c r="C293" s="150">
        <v>113</v>
      </c>
      <c r="D293" s="150">
        <v>113</v>
      </c>
      <c r="E293" s="151"/>
      <c r="F293" s="156"/>
    </row>
    <row r="294" spans="1:5" ht="12.75">
      <c r="A294" s="203" t="s">
        <v>310</v>
      </c>
      <c r="B294" s="154">
        <v>0</v>
      </c>
      <c r="C294" s="154">
        <v>60</v>
      </c>
      <c r="D294" s="154">
        <v>74</v>
      </c>
      <c r="E294" s="204">
        <v>74</v>
      </c>
    </row>
    <row r="295" spans="1:5" ht="22.5">
      <c r="A295" s="205" t="s">
        <v>311</v>
      </c>
      <c r="B295" s="150">
        <v>0</v>
      </c>
      <c r="C295" s="150">
        <v>96</v>
      </c>
      <c r="D295" s="150"/>
      <c r="E295" s="151"/>
    </row>
    <row r="296" spans="1:5" ht="25.5">
      <c r="A296" s="202" t="s">
        <v>312</v>
      </c>
      <c r="B296" s="91">
        <v>0</v>
      </c>
      <c r="C296" s="91">
        <v>71</v>
      </c>
      <c r="D296" s="91"/>
      <c r="E296" s="127"/>
    </row>
    <row r="297" spans="1:6" ht="41.25" customHeight="1">
      <c r="A297" s="59" t="s">
        <v>207</v>
      </c>
      <c r="B297" s="18">
        <v>175</v>
      </c>
      <c r="C297" s="18"/>
      <c r="D297" s="18"/>
      <c r="E297" s="58"/>
      <c r="F297" s="20"/>
    </row>
    <row r="298" spans="1:6" ht="69.75" customHeight="1" thickBot="1">
      <c r="A298" s="389" t="s">
        <v>36</v>
      </c>
      <c r="B298" s="42">
        <v>25</v>
      </c>
      <c r="C298" s="42"/>
      <c r="D298" s="42"/>
      <c r="E298" s="390"/>
      <c r="F298" s="20"/>
    </row>
    <row r="299" spans="1:5" ht="26.25" customHeight="1" thickBot="1">
      <c r="A299" s="44" t="s">
        <v>195</v>
      </c>
      <c r="B299" s="45">
        <f>SUM(B278:B298)</f>
        <v>2753</v>
      </c>
      <c r="C299" s="45">
        <f>SUM(C278:C297)</f>
        <v>847</v>
      </c>
      <c r="D299" s="45">
        <f>SUM(D278:D297)</f>
        <v>1021</v>
      </c>
      <c r="E299" s="167">
        <f>SUM(E278:E297)</f>
        <v>482</v>
      </c>
    </row>
    <row r="300" spans="1:5" ht="12.75">
      <c r="A300" s="407" t="s">
        <v>187</v>
      </c>
      <c r="B300" s="408"/>
      <c r="C300" s="408"/>
      <c r="D300" s="408"/>
      <c r="E300" s="409"/>
    </row>
    <row r="301" spans="1:5" ht="40.5" customHeight="1">
      <c r="A301" s="62" t="s">
        <v>0</v>
      </c>
      <c r="B301" s="18">
        <v>1</v>
      </c>
      <c r="C301" s="18"/>
      <c r="D301" s="18"/>
      <c r="E301" s="58"/>
    </row>
    <row r="302" spans="1:5" ht="42.75" customHeight="1">
      <c r="A302" s="62" t="s">
        <v>1</v>
      </c>
      <c r="B302" s="18">
        <v>18</v>
      </c>
      <c r="C302" s="18"/>
      <c r="D302" s="18"/>
      <c r="E302" s="58"/>
    </row>
    <row r="303" spans="1:5" ht="18" customHeight="1">
      <c r="A303" s="62" t="s">
        <v>244</v>
      </c>
      <c r="B303" s="18">
        <v>400</v>
      </c>
      <c r="C303" s="18">
        <v>406</v>
      </c>
      <c r="D303" s="18">
        <v>429</v>
      </c>
      <c r="E303" s="58">
        <v>453</v>
      </c>
    </row>
    <row r="304" spans="1:5" ht="12.75">
      <c r="A304" s="60" t="s">
        <v>198</v>
      </c>
      <c r="B304" s="28">
        <f>SUM(B301:B303)</f>
        <v>419</v>
      </c>
      <c r="C304" s="28">
        <f>SUM(C301:C303)</f>
        <v>406</v>
      </c>
      <c r="D304" s="28">
        <f>SUM(D301:D303)</f>
        <v>429</v>
      </c>
      <c r="E304" s="56">
        <f>SUM(E301:E303)</f>
        <v>453</v>
      </c>
    </row>
    <row r="305" spans="1:5" ht="16.5" thickBot="1">
      <c r="A305" s="177" t="s">
        <v>197</v>
      </c>
      <c r="B305" s="32">
        <f>SUM(B299+B304)</f>
        <v>3172</v>
      </c>
      <c r="C305" s="32">
        <f>SUM(C299+C304)</f>
        <v>1253</v>
      </c>
      <c r="D305" s="32">
        <f>SUM(D299+D304)</f>
        <v>1450</v>
      </c>
      <c r="E305" s="65">
        <f>SUM(E299+E304)</f>
        <v>935</v>
      </c>
    </row>
    <row r="306" spans="1:5" ht="17.25" thickBot="1">
      <c r="A306" s="176" t="s">
        <v>257</v>
      </c>
      <c r="B306" s="34">
        <f>SUM(B275+B305)</f>
        <v>18243</v>
      </c>
      <c r="C306" s="34">
        <f>SUM(C275+C305)</f>
        <v>1253</v>
      </c>
      <c r="D306" s="34">
        <f>SUM(D275+D305)</f>
        <v>1450</v>
      </c>
      <c r="E306" s="35">
        <f>SUM(E275+E305)</f>
        <v>935</v>
      </c>
    </row>
    <row r="307" spans="1:9" ht="12" customHeight="1">
      <c r="A307" s="123" t="s">
        <v>230</v>
      </c>
      <c r="B307" s="108">
        <f>SUM(B275)</f>
        <v>15071</v>
      </c>
      <c r="C307" s="108">
        <f>SUM(C273+C282)</f>
        <v>0</v>
      </c>
      <c r="D307" s="108">
        <f>SUM(D273+D282)</f>
        <v>0</v>
      </c>
      <c r="E307" s="131">
        <f>SUM(E273+E282)</f>
        <v>0</v>
      </c>
      <c r="F307" s="82"/>
      <c r="G307" s="82"/>
      <c r="H307" s="82"/>
      <c r="I307" s="4"/>
    </row>
    <row r="308" spans="1:9" ht="0.75" customHeight="1">
      <c r="A308" s="85"/>
      <c r="B308" s="109"/>
      <c r="C308" s="109"/>
      <c r="D308" s="109"/>
      <c r="E308" s="118"/>
      <c r="F308" s="82"/>
      <c r="G308" s="82"/>
      <c r="H308" s="82"/>
      <c r="I308" s="4"/>
    </row>
    <row r="309" spans="1:9" ht="11.25" customHeight="1">
      <c r="A309" s="251" t="s">
        <v>232</v>
      </c>
      <c r="B309" s="190">
        <f>SUM(B305)</f>
        <v>3172</v>
      </c>
      <c r="C309" s="190">
        <f>SUM(C305-C282)</f>
        <v>1253</v>
      </c>
      <c r="D309" s="190">
        <f>SUM(D305-D282)</f>
        <v>1450</v>
      </c>
      <c r="E309" s="190">
        <f>SUM(E305-E282)</f>
        <v>935</v>
      </c>
      <c r="F309" s="82"/>
      <c r="G309" s="82"/>
      <c r="H309" s="82"/>
      <c r="I309" s="4"/>
    </row>
    <row r="310" spans="1:9" ht="11.25" customHeight="1" thickBot="1">
      <c r="A310" s="186"/>
      <c r="B310" s="187"/>
      <c r="C310" s="187"/>
      <c r="D310" s="187"/>
      <c r="E310" s="188"/>
      <c r="F310" s="82"/>
      <c r="G310" s="82"/>
      <c r="H310" s="82"/>
      <c r="I310" s="4"/>
    </row>
    <row r="311" spans="1:5" s="4" customFormat="1" ht="16.5" customHeight="1" thickBot="1">
      <c r="A311" s="400" t="s">
        <v>221</v>
      </c>
      <c r="B311" s="401"/>
      <c r="C311" s="401"/>
      <c r="D311" s="401"/>
      <c r="E311" s="402"/>
    </row>
    <row r="312" spans="1:5" ht="12.75">
      <c r="A312" s="447" t="s">
        <v>181</v>
      </c>
      <c r="B312" s="448"/>
      <c r="C312" s="448"/>
      <c r="D312" s="448"/>
      <c r="E312" s="449"/>
    </row>
    <row r="313" spans="1:5" ht="18.75" customHeight="1">
      <c r="A313" s="61" t="s">
        <v>222</v>
      </c>
      <c r="B313" s="24">
        <v>12795</v>
      </c>
      <c r="C313" s="18">
        <v>20356</v>
      </c>
      <c r="D313" s="18">
        <v>0</v>
      </c>
      <c r="E313" s="58">
        <v>0</v>
      </c>
    </row>
    <row r="314" spans="1:5" ht="22.5" customHeight="1">
      <c r="A314" s="60" t="s">
        <v>192</v>
      </c>
      <c r="B314" s="26">
        <f>SUM(B313:B313)</f>
        <v>12795</v>
      </c>
      <c r="C314" s="26">
        <f>SUM(C313:C313)</f>
        <v>20356</v>
      </c>
      <c r="D314" s="26">
        <f>SUM(D313:D313)</f>
        <v>0</v>
      </c>
      <c r="E314" s="73">
        <f>SUM(E313:E313)</f>
        <v>0</v>
      </c>
    </row>
    <row r="315" spans="1:5" ht="14.25" customHeight="1">
      <c r="A315" s="76" t="s">
        <v>261</v>
      </c>
      <c r="B315" s="31">
        <f>SUM(B314)</f>
        <v>12795</v>
      </c>
      <c r="C315" s="31">
        <f>SUM(C314)</f>
        <v>20356</v>
      </c>
      <c r="D315" s="31">
        <f>SUM(D314)</f>
        <v>0</v>
      </c>
      <c r="E315" s="70">
        <f>SUM(E314)</f>
        <v>0</v>
      </c>
    </row>
    <row r="316" spans="1:9" ht="12.75">
      <c r="A316" s="286" t="s">
        <v>109</v>
      </c>
      <c r="B316" s="287">
        <f>SUM(B313)</f>
        <v>12795</v>
      </c>
      <c r="C316" s="287">
        <f>SUM(C313)</f>
        <v>20356</v>
      </c>
      <c r="D316" s="287">
        <f>SUM(D313)</f>
        <v>0</v>
      </c>
      <c r="E316" s="288">
        <f>SUM(E313)</f>
        <v>0</v>
      </c>
      <c r="F316" s="82"/>
      <c r="G316" s="82"/>
      <c r="H316" s="82"/>
      <c r="I316" s="4"/>
    </row>
    <row r="317" spans="1:9" ht="13.5" thickBot="1">
      <c r="A317" s="186"/>
      <c r="B317" s="187"/>
      <c r="C317" s="187"/>
      <c r="D317" s="187"/>
      <c r="E317" s="188"/>
      <c r="F317" s="82"/>
      <c r="G317" s="82"/>
      <c r="H317" s="82"/>
      <c r="I317" s="4"/>
    </row>
    <row r="318" spans="1:5" ht="18.75" thickBot="1">
      <c r="A318" s="400" t="s">
        <v>223</v>
      </c>
      <c r="B318" s="401"/>
      <c r="C318" s="401"/>
      <c r="D318" s="401"/>
      <c r="E318" s="402"/>
    </row>
    <row r="319" spans="1:5" ht="12.75">
      <c r="A319" s="463" t="s">
        <v>181</v>
      </c>
      <c r="B319" s="448"/>
      <c r="C319" s="448"/>
      <c r="D319" s="448"/>
      <c r="E319" s="448"/>
    </row>
    <row r="320" spans="1:8" ht="27.75" customHeight="1">
      <c r="A320" s="22" t="s">
        <v>67</v>
      </c>
      <c r="B320" s="24">
        <v>3.4</v>
      </c>
      <c r="C320" s="7"/>
      <c r="D320" s="7"/>
      <c r="E320" s="7"/>
      <c r="H320" s="20"/>
    </row>
    <row r="321" spans="1:5" s="184" customFormat="1" ht="29.25" customHeight="1">
      <c r="A321" s="22" t="s">
        <v>68</v>
      </c>
      <c r="B321" s="25">
        <v>3.3</v>
      </c>
      <c r="C321" s="2"/>
      <c r="D321" s="2"/>
      <c r="E321" s="2"/>
    </row>
    <row r="322" spans="1:5" ht="25.5">
      <c r="A322" s="22" t="s">
        <v>69</v>
      </c>
      <c r="B322" s="25">
        <v>6.5</v>
      </c>
      <c r="C322" s="2"/>
      <c r="D322" s="2"/>
      <c r="E322" s="2"/>
    </row>
    <row r="323" spans="1:5" ht="25.5">
      <c r="A323" s="22" t="s">
        <v>70</v>
      </c>
      <c r="B323" s="25">
        <v>7.5</v>
      </c>
      <c r="C323" s="2"/>
      <c r="D323" s="2"/>
      <c r="E323" s="2"/>
    </row>
    <row r="324" spans="1:5" ht="25.5">
      <c r="A324" s="22" t="s">
        <v>71</v>
      </c>
      <c r="B324" s="25">
        <v>3.3</v>
      </c>
      <c r="C324" s="2"/>
      <c r="D324" s="2"/>
      <c r="E324" s="2"/>
    </row>
    <row r="325" spans="1:5" ht="39.75" customHeight="1">
      <c r="A325" s="23" t="s">
        <v>72</v>
      </c>
      <c r="B325" s="25">
        <v>89.2</v>
      </c>
      <c r="C325" s="2"/>
      <c r="D325" s="2"/>
      <c r="E325" s="2"/>
    </row>
    <row r="326" spans="1:5" ht="37.5" customHeight="1">
      <c r="A326" s="23" t="s">
        <v>73</v>
      </c>
      <c r="B326" s="25">
        <v>39.3</v>
      </c>
      <c r="C326" s="2"/>
      <c r="D326" s="2"/>
      <c r="E326" s="2"/>
    </row>
    <row r="327" spans="1:7" ht="29.25" customHeight="1">
      <c r="A327" s="252" t="s">
        <v>74</v>
      </c>
      <c r="B327" s="275">
        <v>4737</v>
      </c>
      <c r="C327" s="2"/>
      <c r="D327" s="2"/>
      <c r="E327" s="2"/>
      <c r="G327" s="20"/>
    </row>
    <row r="328" spans="1:5" ht="29.25" customHeight="1">
      <c r="A328" s="252" t="s">
        <v>75</v>
      </c>
      <c r="B328" s="275">
        <v>5685</v>
      </c>
      <c r="C328" s="2"/>
      <c r="D328" s="2"/>
      <c r="E328" s="2"/>
    </row>
    <row r="329" spans="1:5" ht="12.75">
      <c r="A329" s="43" t="s">
        <v>192</v>
      </c>
      <c r="B329" s="26">
        <f>SUM(B320:B328)</f>
        <v>10574.5</v>
      </c>
      <c r="C329" s="26">
        <f>SUM(C320:C328)</f>
        <v>0</v>
      </c>
      <c r="D329" s="26">
        <f>SUM(D320:D328)</f>
        <v>0</v>
      </c>
      <c r="E329" s="26">
        <f>SUM(E320:E328)</f>
        <v>0</v>
      </c>
    </row>
    <row r="330" spans="1:5" ht="15" customHeight="1">
      <c r="A330" s="463" t="s">
        <v>182</v>
      </c>
      <c r="B330" s="448"/>
      <c r="C330" s="448"/>
      <c r="D330" s="448"/>
      <c r="E330" s="448"/>
    </row>
    <row r="331" spans="1:5" ht="24" customHeight="1">
      <c r="A331" s="22" t="s">
        <v>76</v>
      </c>
      <c r="B331" s="25">
        <v>8000</v>
      </c>
      <c r="C331" s="257"/>
      <c r="D331" s="2"/>
      <c r="E331" s="2"/>
    </row>
    <row r="332" spans="1:5" ht="25.5">
      <c r="A332" s="22" t="s">
        <v>77</v>
      </c>
      <c r="B332" s="25">
        <v>3000</v>
      </c>
      <c r="C332" s="2"/>
      <c r="D332" s="2"/>
      <c r="E332" s="2"/>
    </row>
    <row r="333" spans="1:5" ht="25.5">
      <c r="A333" s="22" t="s">
        <v>78</v>
      </c>
      <c r="B333" s="25">
        <v>19000</v>
      </c>
      <c r="C333" s="257"/>
      <c r="D333" s="2"/>
      <c r="E333" s="2"/>
    </row>
    <row r="334" spans="1:5" ht="26.25" customHeight="1">
      <c r="A334" s="22" t="s">
        <v>79</v>
      </c>
      <c r="B334" s="25">
        <v>10400</v>
      </c>
      <c r="C334" s="257"/>
      <c r="D334" s="2"/>
      <c r="E334" s="2"/>
    </row>
    <row r="335" spans="1:5" ht="22.5" customHeight="1">
      <c r="A335" s="22" t="s">
        <v>80</v>
      </c>
      <c r="B335" s="25">
        <v>5000</v>
      </c>
      <c r="C335" s="2"/>
      <c r="D335" s="2"/>
      <c r="E335" s="2"/>
    </row>
    <row r="336" spans="1:5" ht="22.5" customHeight="1">
      <c r="A336" s="23" t="s">
        <v>346</v>
      </c>
      <c r="B336" s="25">
        <v>0</v>
      </c>
      <c r="C336" s="25">
        <v>40000</v>
      </c>
      <c r="D336" s="25">
        <v>60000</v>
      </c>
      <c r="E336" s="25">
        <v>60000</v>
      </c>
    </row>
    <row r="337" spans="1:5" ht="41.25" customHeight="1">
      <c r="A337" s="19" t="s">
        <v>35</v>
      </c>
      <c r="B337" s="25">
        <v>2747</v>
      </c>
      <c r="C337" s="25"/>
      <c r="D337" s="25"/>
      <c r="E337" s="25"/>
    </row>
    <row r="338" spans="1:5" ht="20.25" customHeight="1">
      <c r="A338" s="8" t="s">
        <v>199</v>
      </c>
      <c r="B338" s="26">
        <f>SUM(B331:B337)</f>
        <v>48147</v>
      </c>
      <c r="C338" s="26">
        <f>SUM(C331:C337)</f>
        <v>40000</v>
      </c>
      <c r="D338" s="26">
        <f>SUM(D331:D337)</f>
        <v>60000</v>
      </c>
      <c r="E338" s="26">
        <f>SUM(E331:E337)</f>
        <v>60000</v>
      </c>
    </row>
    <row r="339" spans="1:5" ht="19.5" customHeight="1">
      <c r="A339" s="460" t="s">
        <v>190</v>
      </c>
      <c r="B339" s="408"/>
      <c r="C339" s="408"/>
      <c r="D339" s="408"/>
      <c r="E339" s="408"/>
    </row>
    <row r="340" spans="1:5" ht="14.25" customHeight="1">
      <c r="A340" s="461" t="s">
        <v>185</v>
      </c>
      <c r="B340" s="398"/>
      <c r="C340" s="398"/>
      <c r="D340" s="398"/>
      <c r="E340" s="398"/>
    </row>
    <row r="341" spans="1:5" ht="13.5" customHeight="1">
      <c r="A341" s="272" t="s">
        <v>81</v>
      </c>
      <c r="B341" s="17">
        <v>200</v>
      </c>
      <c r="C341" s="15"/>
      <c r="D341" s="15"/>
      <c r="E341" s="15"/>
    </row>
    <row r="342" spans="1:5" ht="27.75" customHeight="1">
      <c r="A342" s="273" t="s">
        <v>82</v>
      </c>
      <c r="B342" s="18">
        <v>14</v>
      </c>
      <c r="C342" s="14"/>
      <c r="D342" s="14"/>
      <c r="E342" s="14"/>
    </row>
    <row r="343" spans="1:5" ht="22.5" customHeight="1">
      <c r="A343" s="274" t="s">
        <v>83</v>
      </c>
      <c r="B343" s="18">
        <v>32</v>
      </c>
      <c r="C343" s="14"/>
      <c r="D343" s="14"/>
      <c r="E343" s="14"/>
    </row>
    <row r="344" spans="1:5" ht="24" customHeight="1">
      <c r="A344" s="274" t="s">
        <v>84</v>
      </c>
      <c r="B344" s="18">
        <v>6</v>
      </c>
      <c r="C344" s="14"/>
      <c r="D344" s="14"/>
      <c r="E344" s="14"/>
    </row>
    <row r="345" spans="1:5" ht="24.75" customHeight="1">
      <c r="A345" s="274" t="s">
        <v>85</v>
      </c>
      <c r="B345" s="18">
        <v>15</v>
      </c>
      <c r="C345" s="14"/>
      <c r="D345" s="14"/>
      <c r="E345" s="14"/>
    </row>
    <row r="346" spans="1:5" ht="25.5" customHeight="1">
      <c r="A346" s="274" t="s">
        <v>86</v>
      </c>
      <c r="B346" s="18">
        <v>28</v>
      </c>
      <c r="C346" s="14"/>
      <c r="D346" s="14"/>
      <c r="E346" s="14"/>
    </row>
    <row r="347" spans="1:5" ht="22.5" customHeight="1">
      <c r="A347" s="274" t="s">
        <v>87</v>
      </c>
      <c r="B347" s="18">
        <v>70</v>
      </c>
      <c r="C347" s="14"/>
      <c r="D347" s="14"/>
      <c r="E347" s="14"/>
    </row>
    <row r="348" spans="1:5" ht="30" customHeight="1">
      <c r="A348" s="274" t="s">
        <v>88</v>
      </c>
      <c r="B348" s="18">
        <v>22</v>
      </c>
      <c r="C348" s="14"/>
      <c r="D348" s="14"/>
      <c r="E348" s="14"/>
    </row>
    <row r="349" spans="1:5" ht="26.25" customHeight="1">
      <c r="A349" s="274" t="s">
        <v>89</v>
      </c>
      <c r="B349" s="18">
        <v>54</v>
      </c>
      <c r="C349" s="14"/>
      <c r="D349" s="14"/>
      <c r="E349" s="14"/>
    </row>
    <row r="350" spans="1:5" ht="24.75" customHeight="1">
      <c r="A350" s="274" t="s">
        <v>90</v>
      </c>
      <c r="B350" s="18">
        <v>8</v>
      </c>
      <c r="C350" s="14"/>
      <c r="D350" s="14"/>
      <c r="E350" s="14"/>
    </row>
    <row r="351" spans="1:9" ht="24" customHeight="1">
      <c r="A351" s="274" t="s">
        <v>91</v>
      </c>
      <c r="B351" s="18">
        <v>20</v>
      </c>
      <c r="C351" s="14"/>
      <c r="D351" s="14"/>
      <c r="E351" s="14"/>
      <c r="F351" s="82"/>
      <c r="G351" s="82"/>
      <c r="H351" s="82"/>
      <c r="I351" s="4"/>
    </row>
    <row r="352" spans="1:9" ht="15.75" customHeight="1">
      <c r="A352" s="273" t="s">
        <v>112</v>
      </c>
      <c r="B352" s="18"/>
      <c r="C352" s="14">
        <v>500</v>
      </c>
      <c r="D352" s="14">
        <v>500</v>
      </c>
      <c r="E352" s="14">
        <v>500</v>
      </c>
      <c r="F352" s="82"/>
      <c r="G352" s="82"/>
      <c r="H352" s="82"/>
      <c r="I352" s="4"/>
    </row>
    <row r="353" spans="1:5" ht="27.75" customHeight="1">
      <c r="A353" s="13" t="s">
        <v>195</v>
      </c>
      <c r="B353" s="28">
        <f>SUM(B341:B352)</f>
        <v>469</v>
      </c>
      <c r="C353" s="28">
        <f>SUM(C341:C352)</f>
        <v>500</v>
      </c>
      <c r="D353" s="28">
        <f>SUM(D341:D352)</f>
        <v>500</v>
      </c>
      <c r="E353" s="28">
        <f>SUM(E341:E352)</f>
        <v>500</v>
      </c>
    </row>
    <row r="354" spans="1:9" ht="12.75" customHeight="1">
      <c r="A354" s="460" t="s">
        <v>92</v>
      </c>
      <c r="B354" s="408"/>
      <c r="C354" s="408"/>
      <c r="D354" s="408"/>
      <c r="E354" s="462"/>
      <c r="F354" s="82"/>
      <c r="G354" s="82"/>
      <c r="H354" s="82"/>
      <c r="I354" s="4"/>
    </row>
    <row r="355" spans="1:9" ht="22.5" customHeight="1">
      <c r="A355" s="269" t="s">
        <v>93</v>
      </c>
      <c r="B355" s="17">
        <v>78.5</v>
      </c>
      <c r="C355" s="15"/>
      <c r="D355" s="15"/>
      <c r="E355" s="15"/>
      <c r="F355" s="82"/>
      <c r="G355" s="82"/>
      <c r="H355" s="82"/>
      <c r="I355" s="4"/>
    </row>
    <row r="356" spans="1:9" ht="15" customHeight="1">
      <c r="A356" s="269" t="s">
        <v>94</v>
      </c>
      <c r="B356" s="18">
        <v>38</v>
      </c>
      <c r="C356" s="14"/>
      <c r="D356" s="14"/>
      <c r="E356" s="14"/>
      <c r="F356" s="82"/>
      <c r="G356" s="82"/>
      <c r="H356" s="82"/>
      <c r="I356" s="4"/>
    </row>
    <row r="357" spans="1:9" ht="25.5">
      <c r="A357" s="270" t="s">
        <v>95</v>
      </c>
      <c r="B357" s="18">
        <v>166</v>
      </c>
      <c r="C357" s="14"/>
      <c r="D357" s="14"/>
      <c r="E357" s="14"/>
      <c r="F357" s="82"/>
      <c r="G357" s="82"/>
      <c r="H357" s="82"/>
      <c r="I357" s="4"/>
    </row>
    <row r="358" spans="1:9" ht="28.5" customHeight="1">
      <c r="A358" s="270" t="s">
        <v>96</v>
      </c>
      <c r="B358" s="18">
        <v>100</v>
      </c>
      <c r="C358" s="14"/>
      <c r="D358" s="14"/>
      <c r="E358" s="14"/>
      <c r="F358" s="82"/>
      <c r="G358" s="82"/>
      <c r="H358" s="82"/>
      <c r="I358" s="4"/>
    </row>
    <row r="359" spans="1:9" ht="30" customHeight="1">
      <c r="A359" s="270" t="s">
        <v>97</v>
      </c>
      <c r="B359" s="18">
        <v>53</v>
      </c>
      <c r="C359" s="14"/>
      <c r="D359" s="14"/>
      <c r="E359" s="14"/>
      <c r="F359" s="82"/>
      <c r="G359" s="82"/>
      <c r="H359" s="82"/>
      <c r="I359" s="4"/>
    </row>
    <row r="360" spans="1:9" ht="27" customHeight="1">
      <c r="A360" s="207" t="s">
        <v>98</v>
      </c>
      <c r="B360" s="18">
        <v>33</v>
      </c>
      <c r="C360" s="14"/>
      <c r="D360" s="14"/>
      <c r="E360" s="14"/>
      <c r="F360" s="82"/>
      <c r="G360" s="82"/>
      <c r="H360" s="82"/>
      <c r="I360" s="4"/>
    </row>
    <row r="361" spans="1:9" ht="25.5" customHeight="1">
      <c r="A361" s="207" t="s">
        <v>99</v>
      </c>
      <c r="B361" s="18">
        <v>6</v>
      </c>
      <c r="C361" s="14"/>
      <c r="D361" s="14"/>
      <c r="E361" s="14"/>
      <c r="F361" s="82"/>
      <c r="G361" s="82"/>
      <c r="H361" s="82"/>
      <c r="I361" s="4"/>
    </row>
    <row r="362" spans="1:5" ht="25.5" customHeight="1">
      <c r="A362" s="271" t="s">
        <v>100</v>
      </c>
      <c r="B362" s="18">
        <v>5</v>
      </c>
      <c r="C362" s="14"/>
      <c r="D362" s="14"/>
      <c r="E362" s="14"/>
    </row>
    <row r="363" spans="1:5" ht="25.5">
      <c r="A363" s="269" t="s">
        <v>101</v>
      </c>
      <c r="B363" s="18">
        <v>98</v>
      </c>
      <c r="C363" s="14"/>
      <c r="D363" s="14"/>
      <c r="E363" s="14"/>
    </row>
    <row r="364" spans="1:5" ht="27" customHeight="1">
      <c r="A364" s="269" t="s">
        <v>102</v>
      </c>
      <c r="B364" s="18">
        <v>37</v>
      </c>
      <c r="C364" s="14"/>
      <c r="D364" s="14"/>
      <c r="E364" s="14"/>
    </row>
    <row r="365" spans="1:5" ht="25.5">
      <c r="A365" s="269" t="s">
        <v>103</v>
      </c>
      <c r="B365" s="18">
        <v>207</v>
      </c>
      <c r="C365" s="14"/>
      <c r="D365" s="14"/>
      <c r="E365" s="14"/>
    </row>
    <row r="366" spans="1:5" ht="25.5">
      <c r="A366" s="269" t="s">
        <v>104</v>
      </c>
      <c r="B366" s="18">
        <v>123</v>
      </c>
      <c r="C366" s="14"/>
      <c r="D366" s="14"/>
      <c r="E366" s="14"/>
    </row>
    <row r="367" spans="1:5" ht="25.5">
      <c r="A367" s="269" t="s">
        <v>105</v>
      </c>
      <c r="B367" s="18">
        <v>60</v>
      </c>
      <c r="C367" s="14"/>
      <c r="D367" s="14"/>
      <c r="E367" s="14"/>
    </row>
    <row r="368" spans="1:6" ht="25.5">
      <c r="A368" s="207" t="s">
        <v>106</v>
      </c>
      <c r="B368" s="18">
        <v>32</v>
      </c>
      <c r="C368" s="14"/>
      <c r="D368" s="14"/>
      <c r="E368" s="14"/>
      <c r="F368" s="168"/>
    </row>
    <row r="369" spans="1:5" ht="25.5">
      <c r="A369" s="207" t="s">
        <v>107</v>
      </c>
      <c r="B369" s="18">
        <v>8</v>
      </c>
      <c r="C369" s="14"/>
      <c r="D369" s="14"/>
      <c r="E369" s="14"/>
    </row>
    <row r="370" spans="1:5" ht="25.5">
      <c r="A370" s="207" t="s">
        <v>108</v>
      </c>
      <c r="B370" s="18">
        <v>86</v>
      </c>
      <c r="C370" s="14"/>
      <c r="D370" s="14"/>
      <c r="E370" s="14"/>
    </row>
    <row r="371" spans="1:5" ht="12.75">
      <c r="A371" s="276" t="s">
        <v>113</v>
      </c>
      <c r="B371" s="18"/>
      <c r="C371" s="18">
        <v>1200</v>
      </c>
      <c r="D371" s="18">
        <v>1200</v>
      </c>
      <c r="E371" s="18">
        <v>1200</v>
      </c>
    </row>
    <row r="372" spans="1:5" ht="12.75">
      <c r="A372" s="13" t="s">
        <v>198</v>
      </c>
      <c r="B372" s="28">
        <f>SUM(B355:B371)</f>
        <v>1130.5</v>
      </c>
      <c r="C372" s="28">
        <f>SUM(C355:C371)</f>
        <v>1200</v>
      </c>
      <c r="D372" s="28">
        <f>SUM(D355:D371)</f>
        <v>1200</v>
      </c>
      <c r="E372" s="28">
        <f>SUM(E355:E371)</f>
        <v>1200</v>
      </c>
    </row>
    <row r="373" spans="1:5" ht="15.75">
      <c r="A373" s="9" t="s">
        <v>197</v>
      </c>
      <c r="B373" s="27">
        <f>SUM(B353+B372)</f>
        <v>1599.5</v>
      </c>
      <c r="C373" s="27">
        <f>SUM(C353+C372)</f>
        <v>1700</v>
      </c>
      <c r="D373" s="27">
        <f>SUM(D353+D372)</f>
        <v>1700</v>
      </c>
      <c r="E373" s="27">
        <f>SUM(E353+E372)</f>
        <v>1700</v>
      </c>
    </row>
    <row r="374" spans="1:5" ht="15.75">
      <c r="A374" s="79" t="s">
        <v>258</v>
      </c>
      <c r="B374" s="262">
        <f>SUM(B329+B338+B373)</f>
        <v>60321</v>
      </c>
      <c r="C374" s="262">
        <f>SUM(C329+C338+C373)</f>
        <v>41700</v>
      </c>
      <c r="D374" s="262">
        <f>SUM(D329+D338+D373)</f>
        <v>61700</v>
      </c>
      <c r="E374" s="262">
        <f>SUM(E329+E338+E373)</f>
        <v>61700</v>
      </c>
    </row>
    <row r="375" spans="1:5" ht="12.75">
      <c r="A375" s="286" t="s">
        <v>109</v>
      </c>
      <c r="B375" s="392">
        <f>SUM(B337)</f>
        <v>2747</v>
      </c>
      <c r="C375" s="392">
        <f>SUM(C337)</f>
        <v>0</v>
      </c>
      <c r="D375" s="392">
        <f>SUM(D337)</f>
        <v>0</v>
      </c>
      <c r="E375" s="392">
        <f>SUM(E337)</f>
        <v>0</v>
      </c>
    </row>
    <row r="376" spans="1:5" ht="13.5" thickBot="1">
      <c r="A376" s="277" t="s">
        <v>232</v>
      </c>
      <c r="B376" s="392">
        <f>B374-B337</f>
        <v>57574</v>
      </c>
      <c r="C376" s="392">
        <f>C374-C337</f>
        <v>41700</v>
      </c>
      <c r="D376" s="392">
        <f>D374-D337</f>
        <v>61700</v>
      </c>
      <c r="E376" s="392">
        <f>E374-E337</f>
        <v>61700</v>
      </c>
    </row>
    <row r="377" spans="1:5" ht="17.25" thickBot="1">
      <c r="A377" s="33" t="s">
        <v>259</v>
      </c>
      <c r="B377" s="148">
        <f>B62+B72+B91+B111+B120+B161+B237+B269+B306+B314+B374</f>
        <v>124751</v>
      </c>
      <c r="C377" s="148">
        <f>C62+C72+C91+C111+C120+C161+C237+C269+C306+C314+C374</f>
        <v>66585</v>
      </c>
      <c r="D377" s="148">
        <f>D62+D72+D91+D111+D120+D161+D237+D269+D306+D314+D374</f>
        <v>67343</v>
      </c>
      <c r="E377" s="148">
        <f>E62+E72+E91+E111+E120+E161+E237+E269+E306+E314+E374</f>
        <v>66420</v>
      </c>
    </row>
    <row r="378" spans="1:5" ht="12.75">
      <c r="A378" s="300" t="s">
        <v>229</v>
      </c>
      <c r="B378" s="301">
        <f>B73+B162+B238</f>
        <v>16916</v>
      </c>
      <c r="C378" s="301">
        <f>C73+C162+C238</f>
        <v>2175</v>
      </c>
      <c r="D378" s="301">
        <f>D73+D162+D238</f>
        <v>3087</v>
      </c>
      <c r="E378" s="302">
        <f>E73+E162+E238</f>
        <v>2724</v>
      </c>
    </row>
    <row r="379" spans="1:5" ht="12.75">
      <c r="A379" s="278"/>
      <c r="B379" s="281"/>
      <c r="C379" s="281"/>
      <c r="D379" s="281"/>
      <c r="E379" s="303"/>
    </row>
    <row r="380" spans="1:5" ht="12.75">
      <c r="A380" s="280" t="s">
        <v>230</v>
      </c>
      <c r="B380" s="289">
        <f>B63+B240+B307</f>
        <v>16861</v>
      </c>
      <c r="C380" s="289">
        <f>C63+C240+C307</f>
        <v>718</v>
      </c>
      <c r="D380" s="289">
        <f>D63+D240+D307</f>
        <v>719</v>
      </c>
      <c r="E380" s="304">
        <f>E63+E240+E307</f>
        <v>721</v>
      </c>
    </row>
    <row r="381" spans="1:5" ht="12.75">
      <c r="A381" s="280"/>
      <c r="B381" s="281"/>
      <c r="C381" s="281"/>
      <c r="D381" s="281"/>
      <c r="E381" s="303"/>
    </row>
    <row r="382" spans="1:5" ht="12.75">
      <c r="A382" s="282" t="s">
        <v>109</v>
      </c>
      <c r="B382" s="289">
        <f>B316+B337</f>
        <v>15542</v>
      </c>
      <c r="C382" s="289">
        <f>C316+C337</f>
        <v>20356</v>
      </c>
      <c r="D382" s="289">
        <f>D316+D337</f>
        <v>0</v>
      </c>
      <c r="E382" s="289">
        <f>E316+E337</f>
        <v>0</v>
      </c>
    </row>
    <row r="383" spans="1:5" ht="12.75">
      <c r="A383" s="283" t="s">
        <v>231</v>
      </c>
      <c r="B383" s="279"/>
      <c r="C383" s="279"/>
      <c r="D383" s="279"/>
      <c r="E383" s="305"/>
    </row>
    <row r="384" spans="1:5" ht="12.75">
      <c r="A384" s="83" t="s">
        <v>232</v>
      </c>
      <c r="B384" s="290">
        <f>B65+B92+B112+B121+B166+B242+B270+B309+B376</f>
        <v>75432</v>
      </c>
      <c r="C384" s="290">
        <f>C65+C92+C112+C121+C166+C242+C270+C309+C376</f>
        <v>43336</v>
      </c>
      <c r="D384" s="290">
        <f>D65+D92+D112+D121+D166+D242+D270+D309+D376</f>
        <v>63537</v>
      </c>
      <c r="E384" s="290">
        <f>E65+E92+E112+E121+E166+E242+E270+E309+E376</f>
        <v>62975</v>
      </c>
    </row>
    <row r="385" spans="1:5" ht="13.5" thickBot="1">
      <c r="A385" s="80"/>
      <c r="B385" s="267"/>
      <c r="C385" s="306"/>
      <c r="D385" s="267"/>
      <c r="E385" s="307"/>
    </row>
    <row r="386" spans="2:5" ht="12.75">
      <c r="B386" s="4"/>
      <c r="C386" s="4"/>
      <c r="D386" s="4"/>
      <c r="E386" s="4"/>
    </row>
    <row r="387" spans="2:5" ht="12.75">
      <c r="B387" s="4"/>
      <c r="C387" s="4"/>
      <c r="D387" s="4"/>
      <c r="E387" s="4"/>
    </row>
    <row r="388" spans="1:5" ht="15.75">
      <c r="A388" s="396" t="s">
        <v>352</v>
      </c>
      <c r="B388" s="4"/>
      <c r="C388" s="4"/>
      <c r="D388" s="4"/>
      <c r="E388" s="4"/>
    </row>
    <row r="389" spans="1:5" ht="15.75">
      <c r="A389" s="397"/>
      <c r="B389" s="4"/>
      <c r="C389" s="4"/>
      <c r="D389" s="4"/>
      <c r="E389" s="4"/>
    </row>
    <row r="390" spans="1:5" ht="15.75">
      <c r="A390" s="396" t="s">
        <v>353</v>
      </c>
      <c r="B390" s="50"/>
      <c r="C390" s="4"/>
      <c r="D390" s="4"/>
      <c r="E390" s="4"/>
    </row>
    <row r="391" spans="1:5" ht="15.75">
      <c r="A391" s="396"/>
      <c r="B391" s="50"/>
      <c r="C391" s="4"/>
      <c r="D391" s="4"/>
      <c r="E391" s="4"/>
    </row>
    <row r="392" spans="1:5" ht="15.75">
      <c r="A392" s="396"/>
      <c r="B392" s="50"/>
      <c r="C392" s="4"/>
      <c r="D392" s="4"/>
      <c r="E392" s="4"/>
    </row>
    <row r="393" spans="2:5" ht="12.75">
      <c r="B393" s="4"/>
      <c r="C393" s="4"/>
      <c r="D393" s="4"/>
      <c r="E393" s="4"/>
    </row>
    <row r="394" spans="1:5" ht="15.75" customHeight="1">
      <c r="A394" s="291" t="s">
        <v>329</v>
      </c>
      <c r="B394" s="292"/>
      <c r="C394" s="292"/>
      <c r="D394" s="464" t="s">
        <v>332</v>
      </c>
      <c r="E394" s="464"/>
    </row>
    <row r="395" spans="1:5" ht="16.5" customHeight="1">
      <c r="A395" s="291" t="s">
        <v>330</v>
      </c>
      <c r="B395" s="292"/>
      <c r="C395" s="292"/>
      <c r="D395" s="458" t="s">
        <v>333</v>
      </c>
      <c r="E395" s="458"/>
    </row>
    <row r="396" spans="1:5" ht="18.75">
      <c r="A396" s="293" t="s">
        <v>331</v>
      </c>
      <c r="B396" s="292"/>
      <c r="C396" s="292"/>
      <c r="D396" s="458" t="s">
        <v>334</v>
      </c>
      <c r="E396" s="458"/>
    </row>
    <row r="397" spans="2:3" ht="15.75" customHeight="1">
      <c r="B397" s="4"/>
      <c r="C397" s="4"/>
    </row>
    <row r="398" spans="2:5" ht="12.75">
      <c r="B398" s="4"/>
      <c r="C398" s="4"/>
      <c r="D398" s="4"/>
      <c r="E398" s="4"/>
    </row>
    <row r="399" spans="2:5" ht="15.75">
      <c r="B399" s="4"/>
      <c r="C399" s="4"/>
      <c r="D399" s="459" t="s">
        <v>336</v>
      </c>
      <c r="E399" s="459"/>
    </row>
    <row r="400" spans="2:5" ht="15.75">
      <c r="B400" s="4"/>
      <c r="C400" s="4"/>
      <c r="D400" s="294" t="s">
        <v>335</v>
      </c>
      <c r="E400" s="294"/>
    </row>
    <row r="401" spans="2:5" ht="15.75">
      <c r="B401" s="4"/>
      <c r="C401" s="4"/>
      <c r="D401" s="294" t="s">
        <v>337</v>
      </c>
      <c r="E401" s="294"/>
    </row>
    <row r="402" spans="2:5" ht="12.75">
      <c r="B402" s="4"/>
      <c r="C402" s="4"/>
      <c r="D402" s="4"/>
      <c r="E402" s="4"/>
    </row>
    <row r="403" spans="2:5" ht="12.75">
      <c r="B403" s="4"/>
      <c r="C403" s="4"/>
      <c r="D403" s="4"/>
      <c r="E403" s="4"/>
    </row>
    <row r="404" spans="2:5" ht="12.75">
      <c r="B404" s="4"/>
      <c r="C404" s="4"/>
      <c r="D404" s="4"/>
      <c r="E404" s="4"/>
    </row>
    <row r="405" spans="2:5" ht="12.75">
      <c r="B405" s="4"/>
      <c r="C405" s="4"/>
      <c r="D405" s="4"/>
      <c r="E405" s="4"/>
    </row>
    <row r="406" spans="2:5" ht="12.75">
      <c r="B406" s="4"/>
      <c r="C406" s="4"/>
      <c r="D406" s="4"/>
      <c r="E406" s="4"/>
    </row>
    <row r="407" spans="2:5" ht="12.75">
      <c r="B407" s="4"/>
      <c r="C407" s="4"/>
      <c r="D407" s="4"/>
      <c r="E407" s="4"/>
    </row>
    <row r="408" spans="2:5" ht="12.75">
      <c r="B408" s="4"/>
      <c r="C408" s="4"/>
      <c r="D408" s="4"/>
      <c r="E408" s="4"/>
    </row>
    <row r="409" spans="2:5" ht="12.75">
      <c r="B409" s="4"/>
      <c r="C409" s="4"/>
      <c r="D409" s="4"/>
      <c r="E409" s="4"/>
    </row>
    <row r="410" spans="2:5" ht="12.75">
      <c r="B410" s="4"/>
      <c r="C410" s="4"/>
      <c r="D410" s="4"/>
      <c r="E410" s="4"/>
    </row>
    <row r="411" spans="2:5" ht="12.75">
      <c r="B411" s="4"/>
      <c r="C411" s="4"/>
      <c r="D411" s="4"/>
      <c r="E411" s="4"/>
    </row>
    <row r="412" spans="2:5" ht="12.75">
      <c r="B412" s="4"/>
      <c r="C412" s="4"/>
      <c r="D412" s="4"/>
      <c r="E412" s="4"/>
    </row>
    <row r="413" spans="2:5" ht="12.75">
      <c r="B413" s="4"/>
      <c r="C413" s="4"/>
      <c r="D413" s="4"/>
      <c r="E413" s="4"/>
    </row>
    <row r="414" spans="2:5" ht="12.75">
      <c r="B414" s="4"/>
      <c r="C414" s="4"/>
      <c r="D414" s="4"/>
      <c r="E414" s="4"/>
    </row>
    <row r="415" spans="2:5" ht="12.75">
      <c r="B415" s="4"/>
      <c r="C415" s="4"/>
      <c r="D415" s="4"/>
      <c r="E415" s="4"/>
    </row>
    <row r="416" spans="2:5" ht="12.75">
      <c r="B416" s="4"/>
      <c r="C416" s="4"/>
      <c r="D416" s="4"/>
      <c r="E416" s="4"/>
    </row>
    <row r="417" spans="2:5" ht="12.75">
      <c r="B417" s="4"/>
      <c r="C417" s="4"/>
      <c r="D417" s="4"/>
      <c r="E417" s="4"/>
    </row>
    <row r="418" spans="2:5" ht="12.75">
      <c r="B418" s="4"/>
      <c r="C418" s="4"/>
      <c r="D418" s="4"/>
      <c r="E418" s="4"/>
    </row>
    <row r="419" spans="2:5" ht="12.75">
      <c r="B419" s="4"/>
      <c r="C419" s="4"/>
      <c r="D419" s="4"/>
      <c r="E419" s="4"/>
    </row>
    <row r="420" spans="2:5" ht="12.75">
      <c r="B420" s="4"/>
      <c r="C420" s="4"/>
      <c r="D420" s="4"/>
      <c r="E420" s="4"/>
    </row>
    <row r="421" spans="2:5" ht="12.75">
      <c r="B421" s="4"/>
      <c r="C421" s="4"/>
      <c r="D421" s="4"/>
      <c r="E421" s="4"/>
    </row>
    <row r="422" spans="2:5" ht="12.75">
      <c r="B422" s="4"/>
      <c r="C422" s="4"/>
      <c r="D422" s="4"/>
      <c r="E422" s="4"/>
    </row>
    <row r="423" spans="2:5" ht="12.75">
      <c r="B423" s="4"/>
      <c r="C423" s="4"/>
      <c r="D423" s="4"/>
      <c r="E423" s="4"/>
    </row>
    <row r="424" spans="2:5" ht="12.75">
      <c r="B424" s="4"/>
      <c r="C424" s="4"/>
      <c r="D424" s="4"/>
      <c r="E424" s="4"/>
    </row>
    <row r="425" spans="2:5" ht="12.75">
      <c r="B425" s="4"/>
      <c r="C425" s="4"/>
      <c r="D425" s="4"/>
      <c r="E425" s="4"/>
    </row>
    <row r="426" spans="2:5" ht="12.75">
      <c r="B426" s="4"/>
      <c r="C426" s="4"/>
      <c r="D426" s="4"/>
      <c r="E426" s="4"/>
    </row>
    <row r="427" spans="2:5" ht="12.75">
      <c r="B427" s="4"/>
      <c r="C427" s="4"/>
      <c r="D427" s="4"/>
      <c r="E427" s="4"/>
    </row>
    <row r="428" spans="2:5" ht="12.75">
      <c r="B428" s="4"/>
      <c r="C428" s="4"/>
      <c r="D428" s="4"/>
      <c r="E428" s="4"/>
    </row>
    <row r="429" spans="2:5" ht="12.75">
      <c r="B429" s="4"/>
      <c r="C429" s="4"/>
      <c r="D429" s="4"/>
      <c r="E429" s="4"/>
    </row>
    <row r="430" spans="2:5" ht="12.75">
      <c r="B430" s="4"/>
      <c r="C430" s="4"/>
      <c r="D430" s="4"/>
      <c r="E430" s="4"/>
    </row>
    <row r="431" spans="2:5" ht="12.75">
      <c r="B431" s="4"/>
      <c r="C431" s="4"/>
      <c r="D431" s="4"/>
      <c r="E431" s="4"/>
    </row>
    <row r="432" spans="2:5" ht="12.75">
      <c r="B432" s="4"/>
      <c r="C432" s="4"/>
      <c r="D432" s="4"/>
      <c r="E432" s="4"/>
    </row>
    <row r="433" spans="2:5" ht="12.75">
      <c r="B433" s="4"/>
      <c r="C433" s="4"/>
      <c r="D433" s="4"/>
      <c r="E433" s="4"/>
    </row>
    <row r="434" spans="2:5" ht="12.75">
      <c r="B434" s="4"/>
      <c r="C434" s="4"/>
      <c r="D434" s="4"/>
      <c r="E434" s="4"/>
    </row>
    <row r="435" spans="2:5" ht="12.75">
      <c r="B435" s="4"/>
      <c r="C435" s="4"/>
      <c r="D435" s="4"/>
      <c r="E435" s="4"/>
    </row>
    <row r="436" spans="2:5" ht="12.75">
      <c r="B436" s="4"/>
      <c r="C436" s="4"/>
      <c r="D436" s="4"/>
      <c r="E436" s="4"/>
    </row>
    <row r="437" spans="2:5" ht="12.75">
      <c r="B437" s="4"/>
      <c r="C437" s="4"/>
      <c r="D437" s="4"/>
      <c r="E437" s="4"/>
    </row>
    <row r="438" spans="2:5" ht="12.75">
      <c r="B438" s="4"/>
      <c r="C438" s="4"/>
      <c r="D438" s="4"/>
      <c r="E438" s="4"/>
    </row>
    <row r="439" spans="2:5" ht="12.75">
      <c r="B439" s="4"/>
      <c r="C439" s="4"/>
      <c r="D439" s="4"/>
      <c r="E439" s="4"/>
    </row>
    <row r="440" spans="2:5" ht="12.75">
      <c r="B440" s="4"/>
      <c r="C440" s="4"/>
      <c r="D440" s="4"/>
      <c r="E440" s="4"/>
    </row>
    <row r="441" spans="2:5" ht="12.75">
      <c r="B441" s="4"/>
      <c r="C441" s="4"/>
      <c r="D441" s="4"/>
      <c r="E441" s="4"/>
    </row>
    <row r="442" spans="2:5" ht="12.75">
      <c r="B442" s="4"/>
      <c r="C442" s="4"/>
      <c r="D442" s="4"/>
      <c r="E442" s="4"/>
    </row>
    <row r="443" spans="2:5" ht="12.75">
      <c r="B443" s="4"/>
      <c r="C443" s="4"/>
      <c r="D443" s="4"/>
      <c r="E443" s="4"/>
    </row>
    <row r="444" spans="2:5" ht="12.75">
      <c r="B444" s="4"/>
      <c r="C444" s="4"/>
      <c r="D444" s="4"/>
      <c r="E444" s="4"/>
    </row>
    <row r="445" spans="2:5" ht="12.75">
      <c r="B445" s="4"/>
      <c r="C445" s="4"/>
      <c r="D445" s="4"/>
      <c r="E445" s="4"/>
    </row>
    <row r="446" spans="2:5" ht="12.75">
      <c r="B446" s="4"/>
      <c r="C446" s="4"/>
      <c r="D446" s="4"/>
      <c r="E446" s="4"/>
    </row>
    <row r="447" spans="2:5" ht="12.75">
      <c r="B447" s="4"/>
      <c r="C447" s="4"/>
      <c r="D447" s="4"/>
      <c r="E447" s="4"/>
    </row>
    <row r="448" spans="2:5" ht="12.75">
      <c r="B448" s="4"/>
      <c r="C448" s="4"/>
      <c r="D448" s="4"/>
      <c r="E448" s="4"/>
    </row>
    <row r="449" spans="2:5" ht="12.75">
      <c r="B449" s="4"/>
      <c r="C449" s="4"/>
      <c r="D449" s="4"/>
      <c r="E449" s="4"/>
    </row>
    <row r="450" spans="2:5" ht="12.75">
      <c r="B450" s="4"/>
      <c r="C450" s="4"/>
      <c r="D450" s="4"/>
      <c r="E450" s="4"/>
    </row>
    <row r="451" spans="2:5" ht="12.75">
      <c r="B451" s="4"/>
      <c r="C451" s="4"/>
      <c r="D451" s="4"/>
      <c r="E451" s="4"/>
    </row>
    <row r="452" spans="2:5" ht="12.75">
      <c r="B452" s="4"/>
      <c r="C452" s="4"/>
      <c r="D452" s="4"/>
      <c r="E452" s="4"/>
    </row>
    <row r="453" spans="2:5" ht="12.75">
      <c r="B453" s="4"/>
      <c r="C453" s="4"/>
      <c r="D453" s="4"/>
      <c r="E453" s="4"/>
    </row>
    <row r="454" spans="2:5" ht="12.75">
      <c r="B454" s="4"/>
      <c r="C454" s="4"/>
      <c r="D454" s="4"/>
      <c r="E454" s="4"/>
    </row>
    <row r="455" spans="2:5" ht="12.75">
      <c r="B455" s="4"/>
      <c r="C455" s="4"/>
      <c r="D455" s="4"/>
      <c r="E455" s="4"/>
    </row>
    <row r="456" spans="2:5" ht="12.75">
      <c r="B456" s="4"/>
      <c r="C456" s="4"/>
      <c r="D456" s="4"/>
      <c r="E456" s="4"/>
    </row>
    <row r="457" spans="2:5" ht="12.75">
      <c r="B457" s="4"/>
      <c r="C457" s="4"/>
      <c r="D457" s="4"/>
      <c r="E457" s="4"/>
    </row>
    <row r="458" spans="2:5" ht="12.75">
      <c r="B458" s="4"/>
      <c r="C458" s="4"/>
      <c r="D458" s="4"/>
      <c r="E458" s="4"/>
    </row>
    <row r="459" spans="2:5" ht="12.75">
      <c r="B459" s="4"/>
      <c r="C459" s="4"/>
      <c r="D459" s="4"/>
      <c r="E459" s="4"/>
    </row>
    <row r="460" spans="2:5" ht="12.75">
      <c r="B460" s="4"/>
      <c r="C460" s="4"/>
      <c r="D460" s="4"/>
      <c r="E460" s="4"/>
    </row>
    <row r="461" spans="2:5" ht="12.75">
      <c r="B461" s="4"/>
      <c r="C461" s="4"/>
      <c r="D461" s="4"/>
      <c r="E461" s="4"/>
    </row>
    <row r="462" spans="2:5" ht="12.75">
      <c r="B462" s="4"/>
      <c r="C462" s="4"/>
      <c r="D462" s="4"/>
      <c r="E462" s="4"/>
    </row>
    <row r="463" spans="2:5" ht="12.75">
      <c r="B463" s="4"/>
      <c r="C463" s="4"/>
      <c r="D463" s="4"/>
      <c r="E463" s="4"/>
    </row>
    <row r="464" spans="2:5" ht="12.75">
      <c r="B464" s="4"/>
      <c r="C464" s="4"/>
      <c r="D464" s="4"/>
      <c r="E464" s="4"/>
    </row>
    <row r="465" spans="2:5" ht="12.75">
      <c r="B465" s="4"/>
      <c r="C465" s="4"/>
      <c r="D465" s="4"/>
      <c r="E465" s="4"/>
    </row>
    <row r="466" spans="2:5" ht="12.75">
      <c r="B466" s="4"/>
      <c r="C466" s="4"/>
      <c r="D466" s="4"/>
      <c r="E466" s="4"/>
    </row>
    <row r="467" spans="2:5" ht="12.75">
      <c r="B467" s="4"/>
      <c r="C467" s="4"/>
      <c r="D467" s="4"/>
      <c r="E467" s="4"/>
    </row>
    <row r="468" spans="2:5" ht="12.75">
      <c r="B468" s="4"/>
      <c r="C468" s="4"/>
      <c r="D468" s="4"/>
      <c r="E468" s="4"/>
    </row>
    <row r="469" spans="2:5" ht="12.75">
      <c r="B469" s="4"/>
      <c r="C469" s="4"/>
      <c r="D469" s="4"/>
      <c r="E469" s="4"/>
    </row>
    <row r="470" spans="2:5" ht="12.75">
      <c r="B470" s="4"/>
      <c r="C470" s="4"/>
      <c r="D470" s="4"/>
      <c r="E470" s="4"/>
    </row>
    <row r="471" spans="2:5" ht="12.75">
      <c r="B471" s="4"/>
      <c r="C471" s="4"/>
      <c r="D471" s="4"/>
      <c r="E471" s="4"/>
    </row>
    <row r="472" spans="2:5" ht="12.75">
      <c r="B472" s="4"/>
      <c r="C472" s="4"/>
      <c r="D472" s="4"/>
      <c r="E472" s="4"/>
    </row>
    <row r="473" spans="2:5" ht="12.75">
      <c r="B473" s="4"/>
      <c r="C473" s="4"/>
      <c r="D473" s="4"/>
      <c r="E473" s="4"/>
    </row>
    <row r="474" spans="2:5" ht="12.75">
      <c r="B474" s="4"/>
      <c r="C474" s="4"/>
      <c r="D474" s="4"/>
      <c r="E474" s="4"/>
    </row>
    <row r="475" spans="2:5" ht="12.75">
      <c r="B475" s="4"/>
      <c r="C475" s="4"/>
      <c r="D475" s="4"/>
      <c r="E475" s="4"/>
    </row>
    <row r="476" spans="2:5" ht="12.75">
      <c r="B476" s="4"/>
      <c r="C476" s="4"/>
      <c r="D476" s="4"/>
      <c r="E476" s="4"/>
    </row>
    <row r="477" spans="2:5" ht="12.75">
      <c r="B477" s="4"/>
      <c r="C477" s="4"/>
      <c r="D477" s="4"/>
      <c r="E477" s="4"/>
    </row>
    <row r="478" spans="2:5" ht="12.75">
      <c r="B478" s="4"/>
      <c r="C478" s="4"/>
      <c r="D478" s="4"/>
      <c r="E478" s="4"/>
    </row>
    <row r="479" spans="2:5" ht="12.75">
      <c r="B479" s="4"/>
      <c r="C479" s="4"/>
      <c r="D479" s="4"/>
      <c r="E479" s="4"/>
    </row>
    <row r="480" spans="2:5" ht="12.75">
      <c r="B480" s="4"/>
      <c r="C480" s="4"/>
      <c r="D480" s="4"/>
      <c r="E480" s="4"/>
    </row>
    <row r="481" spans="2:5" ht="12.75">
      <c r="B481" s="4"/>
      <c r="C481" s="4"/>
      <c r="D481" s="4"/>
      <c r="E481" s="4"/>
    </row>
    <row r="482" spans="2:5" ht="12.75">
      <c r="B482" s="4"/>
      <c r="C482" s="4"/>
      <c r="D482" s="4"/>
      <c r="E482" s="4"/>
    </row>
    <row r="483" spans="2:5" ht="12.75">
      <c r="B483" s="4"/>
      <c r="C483" s="4"/>
      <c r="D483" s="4"/>
      <c r="E483" s="4"/>
    </row>
    <row r="484" spans="2:5" ht="12.75">
      <c r="B484" s="4"/>
      <c r="C484" s="4"/>
      <c r="D484" s="4"/>
      <c r="E484" s="4"/>
    </row>
    <row r="485" spans="2:5" ht="12.75">
      <c r="B485" s="4"/>
      <c r="C485" s="4"/>
      <c r="D485" s="4"/>
      <c r="E485" s="4"/>
    </row>
    <row r="486" spans="2:5" ht="12.75">
      <c r="B486" s="4"/>
      <c r="C486" s="4"/>
      <c r="D486" s="4"/>
      <c r="E486" s="4"/>
    </row>
    <row r="487" spans="2:5" ht="12.75">
      <c r="B487" s="4"/>
      <c r="C487" s="4"/>
      <c r="D487" s="4"/>
      <c r="E487" s="4"/>
    </row>
    <row r="488" spans="2:5" ht="12.75">
      <c r="B488" s="4"/>
      <c r="C488" s="4"/>
      <c r="D488" s="4"/>
      <c r="E488" s="4"/>
    </row>
    <row r="489" spans="2:5" ht="12.75">
      <c r="B489" s="4"/>
      <c r="C489" s="4"/>
      <c r="D489" s="4"/>
      <c r="E489" s="4"/>
    </row>
    <row r="490" spans="2:5" ht="12.75">
      <c r="B490" s="4"/>
      <c r="C490" s="4"/>
      <c r="D490" s="4"/>
      <c r="E490" s="4"/>
    </row>
  </sheetData>
  <sheetProtection/>
  <mergeCells count="65">
    <mergeCell ref="A116:E116"/>
    <mergeCell ref="D394:E394"/>
    <mergeCell ref="D395:E395"/>
    <mergeCell ref="A243:E243"/>
    <mergeCell ref="A251:E251"/>
    <mergeCell ref="A252:E252"/>
    <mergeCell ref="A271:E271"/>
    <mergeCell ref="A276:E276"/>
    <mergeCell ref="A272:E272"/>
    <mergeCell ref="A318:E318"/>
    <mergeCell ref="D396:E396"/>
    <mergeCell ref="D399:E399"/>
    <mergeCell ref="A277:E277"/>
    <mergeCell ref="A300:E300"/>
    <mergeCell ref="A311:E311"/>
    <mergeCell ref="A339:E339"/>
    <mergeCell ref="A340:E340"/>
    <mergeCell ref="A354:E354"/>
    <mergeCell ref="A330:E330"/>
    <mergeCell ref="A319:E319"/>
    <mergeCell ref="A312:E312"/>
    <mergeCell ref="A168:E168"/>
    <mergeCell ref="A75:E75"/>
    <mergeCell ref="A256:E256"/>
    <mergeCell ref="A122:E122"/>
    <mergeCell ref="A76:E76"/>
    <mergeCell ref="A167:E167"/>
    <mergeCell ref="A171:E171"/>
    <mergeCell ref="A219:E219"/>
    <mergeCell ref="A222:E222"/>
    <mergeCell ref="A231:E231"/>
    <mergeCell ref="A3:E3"/>
    <mergeCell ref="A4:E4"/>
    <mergeCell ref="A6:A10"/>
    <mergeCell ref="C6:C10"/>
    <mergeCell ref="D6:D10"/>
    <mergeCell ref="E6:E10"/>
    <mergeCell ref="B6:B10"/>
    <mergeCell ref="A83:E83"/>
    <mergeCell ref="A123:E123"/>
    <mergeCell ref="A77:E77"/>
    <mergeCell ref="A68:E68"/>
    <mergeCell ref="A67:E67"/>
    <mergeCell ref="A66:E66"/>
    <mergeCell ref="A106:E106"/>
    <mergeCell ref="A107:E107"/>
    <mergeCell ref="A113:E113"/>
    <mergeCell ref="A115:E115"/>
    <mergeCell ref="A172:E172"/>
    <mergeCell ref="A86:E86"/>
    <mergeCell ref="A157:E157"/>
    <mergeCell ref="A93:E93"/>
    <mergeCell ref="A95:E95"/>
    <mergeCell ref="A96:E96"/>
    <mergeCell ref="A137:E137"/>
    <mergeCell ref="A153:E153"/>
    <mergeCell ref="A138:E138"/>
    <mergeCell ref="A142:E142"/>
    <mergeCell ref="A12:E12"/>
    <mergeCell ref="A40:E40"/>
    <mergeCell ref="A46:E46"/>
    <mergeCell ref="A51:E51"/>
    <mergeCell ref="A13:E13"/>
    <mergeCell ref="A14:E14"/>
    <mergeCell ref="A16:E16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82" r:id="rId1"/>
  <rowBreaks count="2" manualBreakCount="2">
    <brk id="365" max="5" man="1"/>
    <brk id="40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"/>
  <sheetViews>
    <sheetView view="pageBreakPreview" zoomScaleSheetLayoutView="100" zoomScalePageLayoutView="0" workbookViewId="0" topLeftCell="A26">
      <selection activeCell="D47" sqref="D47:E47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D2" s="12"/>
      <c r="E2" s="12"/>
    </row>
    <row r="3" spans="1:5" ht="12.75">
      <c r="A3" s="10"/>
      <c r="B3" s="5"/>
      <c r="D3" s="4"/>
      <c r="E3" s="6"/>
    </row>
    <row r="4" spans="1:5" ht="12.75">
      <c r="A4" s="428" t="s">
        <v>245</v>
      </c>
      <c r="B4" s="428"/>
      <c r="C4" s="428"/>
      <c r="D4" s="428"/>
      <c r="E4" s="428"/>
    </row>
    <row r="5" spans="1:5" ht="12.75">
      <c r="A5" s="428" t="s">
        <v>116</v>
      </c>
      <c r="B5" s="428"/>
      <c r="C5" s="428"/>
      <c r="D5" s="428"/>
      <c r="E5" s="428"/>
    </row>
    <row r="6" spans="1:5" ht="12.75">
      <c r="A6" s="3"/>
      <c r="B6" s="3"/>
      <c r="C6" s="3"/>
      <c r="D6" s="3"/>
      <c r="E6" s="3"/>
    </row>
    <row r="7" spans="1:5" ht="12.75">
      <c r="A7" s="12" t="s">
        <v>328</v>
      </c>
      <c r="B7" s="3"/>
      <c r="C7" s="3"/>
      <c r="D7" s="3"/>
      <c r="E7" s="3" t="s">
        <v>200</v>
      </c>
    </row>
    <row r="8" spans="1:5" ht="12.75">
      <c r="A8" s="12"/>
      <c r="B8" s="3"/>
      <c r="C8" s="3"/>
      <c r="D8" s="3"/>
      <c r="E8" s="3"/>
    </row>
    <row r="9" spans="1:5" ht="13.5" thickBot="1">
      <c r="A9" s="12"/>
      <c r="B9" s="3"/>
      <c r="C9" s="3"/>
      <c r="D9" s="3"/>
      <c r="E9" s="3"/>
    </row>
    <row r="10" spans="1:5" ht="18" customHeight="1">
      <c r="A10" s="429" t="s">
        <v>191</v>
      </c>
      <c r="B10" s="441" t="s">
        <v>117</v>
      </c>
      <c r="C10" s="435" t="s">
        <v>189</v>
      </c>
      <c r="D10" s="435" t="s">
        <v>118</v>
      </c>
      <c r="E10" s="438" t="s">
        <v>119</v>
      </c>
    </row>
    <row r="11" spans="1:5" ht="56.25" customHeight="1">
      <c r="A11" s="430"/>
      <c r="B11" s="442"/>
      <c r="C11" s="436"/>
      <c r="D11" s="436"/>
      <c r="E11" s="439"/>
    </row>
    <row r="12" spans="1:5" ht="12.75" customHeight="1">
      <c r="A12" s="430"/>
      <c r="B12" s="442"/>
      <c r="C12" s="436"/>
      <c r="D12" s="436"/>
      <c r="E12" s="439"/>
    </row>
    <row r="13" spans="1:5" ht="12.75">
      <c r="A13" s="430"/>
      <c r="B13" s="442"/>
      <c r="C13" s="436"/>
      <c r="D13" s="436"/>
      <c r="E13" s="439"/>
    </row>
    <row r="14" spans="1:5" ht="9.75" customHeight="1" thickBot="1">
      <c r="A14" s="431"/>
      <c r="B14" s="443"/>
      <c r="C14" s="437"/>
      <c r="D14" s="437"/>
      <c r="E14" s="440"/>
    </row>
    <row r="15" spans="1:5" s="1" customFormat="1" ht="13.5" thickBot="1">
      <c r="A15" s="88">
        <v>0</v>
      </c>
      <c r="B15" s="81">
        <v>1</v>
      </c>
      <c r="C15" s="81">
        <v>2</v>
      </c>
      <c r="D15" s="81">
        <v>3</v>
      </c>
      <c r="E15" s="87">
        <v>4</v>
      </c>
    </row>
    <row r="16" spans="1:9" ht="18.75" customHeight="1" thickBot="1">
      <c r="A16" s="400" t="s">
        <v>254</v>
      </c>
      <c r="B16" s="453"/>
      <c r="C16" s="453"/>
      <c r="D16" s="453"/>
      <c r="E16" s="454"/>
      <c r="F16" s="141"/>
      <c r="G16" s="82"/>
      <c r="H16" s="82"/>
      <c r="I16" s="4"/>
    </row>
    <row r="17" spans="1:5" ht="18.75" customHeight="1">
      <c r="A17" s="314" t="s">
        <v>129</v>
      </c>
      <c r="B17" s="232"/>
      <c r="C17" s="232"/>
      <c r="D17" s="232"/>
      <c r="E17" s="233"/>
    </row>
    <row r="18" spans="1:5" ht="21" customHeight="1">
      <c r="A18" s="315" t="s">
        <v>54</v>
      </c>
      <c r="B18" s="27">
        <f>SUM(B19:B20)</f>
        <v>52</v>
      </c>
      <c r="C18" s="27"/>
      <c r="D18" s="27"/>
      <c r="E18" s="316"/>
    </row>
    <row r="19" spans="1:5" ht="21" customHeight="1">
      <c r="A19" s="317" t="s">
        <v>55</v>
      </c>
      <c r="B19" s="94">
        <v>26</v>
      </c>
      <c r="C19" s="27"/>
      <c r="D19" s="27"/>
      <c r="E19" s="316"/>
    </row>
    <row r="20" spans="1:5" ht="22.5" customHeight="1">
      <c r="A20" s="317" t="s">
        <v>56</v>
      </c>
      <c r="B20" s="94">
        <v>26</v>
      </c>
      <c r="C20" s="27"/>
      <c r="D20" s="27"/>
      <c r="E20" s="316"/>
    </row>
    <row r="21" spans="1:5" ht="27" customHeight="1">
      <c r="A21" s="318" t="s">
        <v>57</v>
      </c>
      <c r="B21" s="27">
        <f>SUM(B22)</f>
        <v>25</v>
      </c>
      <c r="C21" s="27"/>
      <c r="D21" s="27"/>
      <c r="E21" s="316"/>
    </row>
    <row r="22" spans="1:5" ht="27" customHeight="1">
      <c r="A22" s="317" t="s">
        <v>58</v>
      </c>
      <c r="B22" s="94">
        <v>25</v>
      </c>
      <c r="C22" s="27"/>
      <c r="D22" s="27"/>
      <c r="E22" s="316"/>
    </row>
    <row r="23" spans="1:5" ht="18.75" customHeight="1">
      <c r="A23" s="319" t="s">
        <v>131</v>
      </c>
      <c r="B23" s="27">
        <f>SUM(B18+B21)</f>
        <v>77</v>
      </c>
      <c r="C23" s="27"/>
      <c r="D23" s="27"/>
      <c r="E23" s="316"/>
    </row>
    <row r="24" spans="1:6" ht="12.75">
      <c r="A24" s="487" t="s">
        <v>190</v>
      </c>
      <c r="B24" s="408"/>
      <c r="C24" s="408"/>
      <c r="D24" s="408"/>
      <c r="E24" s="409"/>
      <c r="F24" s="142"/>
    </row>
    <row r="25" spans="1:6" ht="12.75">
      <c r="A25" s="487" t="s">
        <v>183</v>
      </c>
      <c r="B25" s="408"/>
      <c r="C25" s="408"/>
      <c r="D25" s="408"/>
      <c r="E25" s="409"/>
      <c r="F25" s="142"/>
    </row>
    <row r="26" spans="1:6" ht="12.75">
      <c r="A26" s="318" t="s">
        <v>57</v>
      </c>
      <c r="B26" s="237">
        <f>SUM(B27)</f>
        <v>532</v>
      </c>
      <c r="C26" s="246"/>
      <c r="D26" s="246"/>
      <c r="E26" s="247"/>
      <c r="F26" s="142"/>
    </row>
    <row r="27" spans="1:6" ht="12.75">
      <c r="A27" s="61" t="s">
        <v>65</v>
      </c>
      <c r="B27" s="17">
        <v>532</v>
      </c>
      <c r="C27" s="90">
        <v>0</v>
      </c>
      <c r="D27" s="90">
        <v>0</v>
      </c>
      <c r="E27" s="128">
        <v>0</v>
      </c>
      <c r="F27" s="142"/>
    </row>
    <row r="28" spans="1:6" ht="13.5" thickBot="1">
      <c r="A28" s="74" t="s">
        <v>193</v>
      </c>
      <c r="B28" s="250">
        <f>SUM(B27)</f>
        <v>532</v>
      </c>
      <c r="C28" s="248"/>
      <c r="D28" s="248"/>
      <c r="E28" s="249"/>
      <c r="F28" s="142"/>
    </row>
    <row r="29" spans="1:6" ht="12.75">
      <c r="A29" s="450" t="s">
        <v>184</v>
      </c>
      <c r="B29" s="451"/>
      <c r="C29" s="451"/>
      <c r="D29" s="451"/>
      <c r="E29" s="452"/>
      <c r="F29" s="142"/>
    </row>
    <row r="30" spans="1:6" ht="12.75">
      <c r="A30" s="315" t="s">
        <v>54</v>
      </c>
      <c r="B30" s="99">
        <f>SUM(B31:B35)</f>
        <v>108</v>
      </c>
      <c r="C30" s="99">
        <f>SUM(C31:C35)</f>
        <v>92</v>
      </c>
      <c r="D30" s="99">
        <f>SUM(D31:D35)</f>
        <v>82</v>
      </c>
      <c r="E30" s="124">
        <f>SUM(E31:E35)</f>
        <v>32</v>
      </c>
      <c r="F30" s="142"/>
    </row>
    <row r="31" spans="1:6" ht="12.75">
      <c r="A31" s="320" t="s">
        <v>59</v>
      </c>
      <c r="B31" s="214">
        <v>70</v>
      </c>
      <c r="C31" s="212"/>
      <c r="D31" s="212"/>
      <c r="E31" s="321"/>
      <c r="F31" s="142"/>
    </row>
    <row r="32" spans="1:6" ht="12.75">
      <c r="A32" s="322" t="s">
        <v>60</v>
      </c>
      <c r="B32" s="243">
        <v>8</v>
      </c>
      <c r="C32" s="154"/>
      <c r="D32" s="154"/>
      <c r="E32" s="204"/>
      <c r="F32" s="142"/>
    </row>
    <row r="33" spans="1:6" ht="12.75">
      <c r="A33" s="155" t="s">
        <v>61</v>
      </c>
      <c r="B33" s="243">
        <v>10</v>
      </c>
      <c r="C33" s="150"/>
      <c r="D33" s="150"/>
      <c r="E33" s="151"/>
      <c r="F33" s="142"/>
    </row>
    <row r="34" spans="1:6" ht="12.75">
      <c r="A34" s="155" t="s">
        <v>62</v>
      </c>
      <c r="B34" s="243">
        <v>20</v>
      </c>
      <c r="C34" s="150"/>
      <c r="D34" s="150"/>
      <c r="E34" s="151"/>
      <c r="F34" s="142"/>
    </row>
    <row r="35" spans="1:6" ht="12.75">
      <c r="A35" s="155" t="s">
        <v>322</v>
      </c>
      <c r="B35" s="243">
        <v>0</v>
      </c>
      <c r="C35" s="150">
        <v>92</v>
      </c>
      <c r="D35" s="150">
        <v>82</v>
      </c>
      <c r="E35" s="151">
        <v>32</v>
      </c>
      <c r="F35" s="143"/>
    </row>
    <row r="36" spans="1:6" ht="12.75">
      <c r="A36" s="318" t="s">
        <v>57</v>
      </c>
      <c r="B36" s="40">
        <f>SUM(B37:B39)</f>
        <v>50</v>
      </c>
      <c r="C36" s="40">
        <f>SUM(C37:C39)</f>
        <v>4</v>
      </c>
      <c r="D36" s="40">
        <f>SUM(D37:D39)</f>
        <v>35</v>
      </c>
      <c r="E36" s="54">
        <f>SUM(E37:E39)</f>
        <v>8</v>
      </c>
      <c r="F36" s="143"/>
    </row>
    <row r="37" spans="1:6" ht="12.75">
      <c r="A37" s="323" t="s">
        <v>63</v>
      </c>
      <c r="B37" s="157">
        <v>20</v>
      </c>
      <c r="C37" s="150"/>
      <c r="D37" s="150"/>
      <c r="E37" s="151"/>
      <c r="F37" s="143"/>
    </row>
    <row r="38" spans="1:6" ht="12.75">
      <c r="A38" s="323" t="s">
        <v>64</v>
      </c>
      <c r="B38" s="157">
        <v>30</v>
      </c>
      <c r="C38" s="150"/>
      <c r="D38" s="150"/>
      <c r="E38" s="151"/>
      <c r="F38" s="142"/>
    </row>
    <row r="39" spans="1:6" ht="12.75">
      <c r="A39" s="155" t="s">
        <v>322</v>
      </c>
      <c r="B39" s="157">
        <v>0</v>
      </c>
      <c r="C39" s="150">
        <v>4</v>
      </c>
      <c r="D39" s="150">
        <v>35</v>
      </c>
      <c r="E39" s="151">
        <v>8</v>
      </c>
      <c r="F39" s="142"/>
    </row>
    <row r="40" spans="1:6" ht="12.75">
      <c r="A40" s="60" t="s">
        <v>194</v>
      </c>
      <c r="B40" s="28">
        <f>SUM(B30+B36)</f>
        <v>158</v>
      </c>
      <c r="C40" s="28">
        <f>SUM(C32:C36)</f>
        <v>96</v>
      </c>
      <c r="D40" s="28">
        <f>SUM(D32:D36)</f>
        <v>117</v>
      </c>
      <c r="E40" s="56">
        <f>SUM(E32:E36)</f>
        <v>40</v>
      </c>
      <c r="F40" s="142"/>
    </row>
    <row r="41" spans="1:9" ht="18" customHeight="1" thickBot="1">
      <c r="A41" s="144" t="s">
        <v>197</v>
      </c>
      <c r="B41" s="145">
        <f>SUM(B28+B40)</f>
        <v>690</v>
      </c>
      <c r="C41" s="145">
        <f>SUM(C28+C40)</f>
        <v>96</v>
      </c>
      <c r="D41" s="145">
        <f>SUM(D28+D40)</f>
        <v>117</v>
      </c>
      <c r="E41" s="146">
        <f>SUM(E28+E40)</f>
        <v>40</v>
      </c>
      <c r="F41" s="141"/>
      <c r="G41" s="82"/>
      <c r="H41" s="82"/>
      <c r="I41" s="4"/>
    </row>
    <row r="42" spans="1:5" ht="13.5" thickBot="1">
      <c r="A42" s="147" t="s">
        <v>256</v>
      </c>
      <c r="B42" s="148">
        <f>SUM(B23+B41)</f>
        <v>767</v>
      </c>
      <c r="C42" s="148">
        <f aca="true" t="shared" si="0" ref="C42:E43">SUM(C41)</f>
        <v>96</v>
      </c>
      <c r="D42" s="148">
        <f t="shared" si="0"/>
        <v>117</v>
      </c>
      <c r="E42" s="295">
        <f t="shared" si="0"/>
        <v>40</v>
      </c>
    </row>
    <row r="43" spans="1:5" ht="13.5" thickBot="1">
      <c r="A43" s="311" t="s">
        <v>232</v>
      </c>
      <c r="B43" s="312">
        <f>SUM(B42)</f>
        <v>767</v>
      </c>
      <c r="C43" s="312">
        <f t="shared" si="0"/>
        <v>96</v>
      </c>
      <c r="D43" s="312">
        <f t="shared" si="0"/>
        <v>117</v>
      </c>
      <c r="E43" s="313">
        <f t="shared" si="0"/>
        <v>40</v>
      </c>
    </row>
    <row r="44" spans="2:5" ht="12.75">
      <c r="B44" s="4"/>
      <c r="C44" s="4"/>
      <c r="D44" s="4"/>
      <c r="E44" s="4"/>
    </row>
    <row r="45" spans="1:6" ht="12.75">
      <c r="A45" s="324" t="s">
        <v>329</v>
      </c>
      <c r="B45" s="325"/>
      <c r="C45" s="325"/>
      <c r="D45" s="485" t="s">
        <v>332</v>
      </c>
      <c r="E45" s="485"/>
      <c r="F45" s="326"/>
    </row>
    <row r="46" spans="1:6" ht="12.75">
      <c r="A46" s="324" t="s">
        <v>330</v>
      </c>
      <c r="B46" s="325"/>
      <c r="C46" s="325"/>
      <c r="D46" s="486" t="s">
        <v>333</v>
      </c>
      <c r="E46" s="486"/>
      <c r="F46" s="326"/>
    </row>
    <row r="47" spans="1:6" ht="12.75">
      <c r="A47" s="324" t="s">
        <v>347</v>
      </c>
      <c r="B47" s="325"/>
      <c r="C47" s="325"/>
      <c r="D47" s="486" t="s">
        <v>334</v>
      </c>
      <c r="E47" s="486"/>
      <c r="F47" s="326"/>
    </row>
    <row r="48" spans="1:6" ht="12.75">
      <c r="A48" s="326"/>
      <c r="B48" s="327"/>
      <c r="C48" s="327"/>
      <c r="D48" s="326"/>
      <c r="E48" s="326"/>
      <c r="F48" s="326"/>
    </row>
    <row r="49" spans="1:6" ht="12.75">
      <c r="A49" s="326"/>
      <c r="B49" s="327"/>
      <c r="C49" s="327"/>
      <c r="D49" s="327"/>
      <c r="E49" s="327"/>
      <c r="F49" s="326"/>
    </row>
    <row r="50" spans="1:6" ht="12.75">
      <c r="A50" s="326"/>
      <c r="B50" s="327"/>
      <c r="C50" s="327"/>
      <c r="D50" s="330" t="s">
        <v>338</v>
      </c>
      <c r="E50" s="330"/>
      <c r="F50" s="326"/>
    </row>
    <row r="51" spans="1:6" ht="12.75">
      <c r="A51" s="326"/>
      <c r="B51" s="327"/>
      <c r="C51" s="327"/>
      <c r="D51" s="330" t="s">
        <v>335</v>
      </c>
      <c r="E51" s="330"/>
      <c r="F51" s="326"/>
    </row>
    <row r="52" spans="1:6" ht="12.75">
      <c r="A52" s="326"/>
      <c r="B52" s="327"/>
      <c r="C52" s="327"/>
      <c r="D52" s="330" t="s">
        <v>337</v>
      </c>
      <c r="E52" s="330"/>
      <c r="F52" s="326"/>
    </row>
    <row r="53" spans="1:6" ht="12.75">
      <c r="A53" s="326"/>
      <c r="B53" s="327"/>
      <c r="C53" s="327"/>
      <c r="D53" s="4"/>
      <c r="E53" s="4"/>
      <c r="F53" s="328"/>
    </row>
    <row r="54" spans="1:6" ht="12.75">
      <c r="A54" s="328"/>
      <c r="B54" s="329"/>
      <c r="C54" s="329"/>
      <c r="F54" s="328"/>
    </row>
    <row r="55" spans="1:6" ht="12.75">
      <c r="A55" s="328"/>
      <c r="B55" s="329"/>
      <c r="C55" s="329"/>
      <c r="F55" s="328"/>
    </row>
    <row r="56" spans="2:3" ht="12.75">
      <c r="B56" s="4"/>
      <c r="C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</sheetData>
  <sheetProtection/>
  <mergeCells count="14">
    <mergeCell ref="A16:E16"/>
    <mergeCell ref="A24:E24"/>
    <mergeCell ref="A25:E25"/>
    <mergeCell ref="A29:E29"/>
    <mergeCell ref="D45:E45"/>
    <mergeCell ref="D46:E46"/>
    <mergeCell ref="D47:E47"/>
    <mergeCell ref="A4:E4"/>
    <mergeCell ref="A5:E5"/>
    <mergeCell ref="A10:A14"/>
    <mergeCell ref="B10:B14"/>
    <mergeCell ref="C10:C14"/>
    <mergeCell ref="D10:D14"/>
    <mergeCell ref="E10:E14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34">
      <selection activeCell="Q25" sqref="Q25"/>
    </sheetView>
  </sheetViews>
  <sheetFormatPr defaultColWidth="9.140625" defaultRowHeight="12.75"/>
  <cols>
    <col min="1" max="1" width="53.85156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10" max="10" width="10.140625" style="0" bestFit="1" customWidth="1"/>
  </cols>
  <sheetData>
    <row r="1" spans="1:7" ht="12.75">
      <c r="A1" s="10" t="s">
        <v>201</v>
      </c>
      <c r="B1" s="10"/>
      <c r="C1" s="10"/>
      <c r="F1" s="12" t="s">
        <v>5</v>
      </c>
      <c r="G1" s="4"/>
    </row>
    <row r="2" spans="1:7" ht="12.75">
      <c r="A2" s="10" t="s">
        <v>6</v>
      </c>
      <c r="B2" s="10"/>
      <c r="C2" s="10"/>
      <c r="D2" s="334"/>
      <c r="F2" s="4"/>
      <c r="G2" s="6"/>
    </row>
    <row r="3" spans="1:7" ht="12.75">
      <c r="A3" s="10"/>
      <c r="B3" s="10"/>
      <c r="C3" s="10"/>
      <c r="D3" s="334"/>
      <c r="F3" s="4"/>
      <c r="G3" s="6"/>
    </row>
    <row r="4" spans="1:7" ht="12.75">
      <c r="A4" s="428" t="s">
        <v>245</v>
      </c>
      <c r="B4" s="428"/>
      <c r="C4" s="428"/>
      <c r="D4" s="428"/>
      <c r="E4" s="428"/>
      <c r="F4" s="428"/>
      <c r="G4" s="428"/>
    </row>
    <row r="5" spans="1:7" ht="12.75">
      <c r="A5" s="428" t="s">
        <v>7</v>
      </c>
      <c r="B5" s="428"/>
      <c r="C5" s="428"/>
      <c r="D5" s="428"/>
      <c r="E5" s="428"/>
      <c r="F5" s="428"/>
      <c r="G5" s="428"/>
    </row>
    <row r="6" spans="1:7" ht="13.5" thickBot="1">
      <c r="A6" s="4"/>
      <c r="B6" s="4"/>
      <c r="C6" s="4"/>
      <c r="D6" s="3"/>
      <c r="E6" s="3"/>
      <c r="F6" s="3"/>
      <c r="G6" s="3" t="s">
        <v>200</v>
      </c>
    </row>
    <row r="7" spans="1:7" ht="18" customHeight="1">
      <c r="A7" s="429" t="s">
        <v>191</v>
      </c>
      <c r="B7" s="429" t="s">
        <v>8</v>
      </c>
      <c r="C7" s="488" t="s">
        <v>9</v>
      </c>
      <c r="D7" s="474" t="s">
        <v>10</v>
      </c>
      <c r="E7" s="432" t="s">
        <v>189</v>
      </c>
      <c r="F7" s="435" t="s">
        <v>118</v>
      </c>
      <c r="G7" s="438" t="s">
        <v>119</v>
      </c>
    </row>
    <row r="8" spans="1:7" ht="53.25" customHeight="1">
      <c r="A8" s="430"/>
      <c r="B8" s="430"/>
      <c r="C8" s="489"/>
      <c r="D8" s="475"/>
      <c r="E8" s="433"/>
      <c r="F8" s="436"/>
      <c r="G8" s="439"/>
    </row>
    <row r="9" spans="1:7" ht="5.25" customHeight="1" hidden="1">
      <c r="A9" s="430"/>
      <c r="B9" s="430"/>
      <c r="C9" s="489"/>
      <c r="D9" s="475"/>
      <c r="E9" s="433"/>
      <c r="F9" s="436"/>
      <c r="G9" s="439"/>
    </row>
    <row r="10" spans="1:7" ht="12.75" customHeight="1" hidden="1">
      <c r="A10" s="430"/>
      <c r="B10" s="430"/>
      <c r="C10" s="489"/>
      <c r="D10" s="475"/>
      <c r="E10" s="433"/>
      <c r="F10" s="436"/>
      <c r="G10" s="439"/>
    </row>
    <row r="11" spans="1:7" ht="13.5" customHeight="1" hidden="1" thickBot="1">
      <c r="A11" s="431"/>
      <c r="B11" s="431"/>
      <c r="C11" s="490"/>
      <c r="D11" s="476"/>
      <c r="E11" s="434"/>
      <c r="F11" s="437"/>
      <c r="G11" s="440"/>
    </row>
    <row r="12" spans="1:7" s="1" customFormat="1" ht="12" customHeight="1" thickBot="1">
      <c r="A12" s="88">
        <v>0</v>
      </c>
      <c r="B12" s="335"/>
      <c r="C12" s="335"/>
      <c r="D12" s="81">
        <v>3</v>
      </c>
      <c r="E12" s="81">
        <v>4</v>
      </c>
      <c r="F12" s="81">
        <v>5</v>
      </c>
      <c r="G12" s="87">
        <v>6</v>
      </c>
    </row>
    <row r="13" spans="1:7" s="1" customFormat="1" ht="16.5" customHeight="1" thickBot="1">
      <c r="A13" s="491" t="s">
        <v>11</v>
      </c>
      <c r="B13" s="401"/>
      <c r="C13" s="401"/>
      <c r="D13" s="401"/>
      <c r="E13" s="401"/>
      <c r="F13" s="401"/>
      <c r="G13" s="402"/>
    </row>
    <row r="14" spans="1:7" s="1" customFormat="1" ht="18" customHeight="1">
      <c r="A14" s="492" t="s">
        <v>12</v>
      </c>
      <c r="B14" s="493"/>
      <c r="C14" s="493"/>
      <c r="D14" s="493"/>
      <c r="E14" s="493"/>
      <c r="F14" s="493"/>
      <c r="G14" s="494"/>
    </row>
    <row r="15" spans="1:7" ht="12.75">
      <c r="A15" s="336" t="s">
        <v>181</v>
      </c>
      <c r="B15" s="336"/>
      <c r="C15" s="336"/>
      <c r="D15" s="337">
        <f>D16+D17+D18+D19+D20+D21</f>
        <v>130</v>
      </c>
      <c r="E15" s="336"/>
      <c r="F15" s="336"/>
      <c r="G15" s="336"/>
    </row>
    <row r="16" spans="1:7" s="342" customFormat="1" ht="12.75">
      <c r="A16" s="338" t="s">
        <v>13</v>
      </c>
      <c r="B16" s="339"/>
      <c r="C16" s="339"/>
      <c r="D16" s="340">
        <v>100</v>
      </c>
      <c r="E16" s="341"/>
      <c r="F16" s="341"/>
      <c r="G16" s="341"/>
    </row>
    <row r="17" spans="1:7" ht="15.75" customHeight="1">
      <c r="A17" s="343" t="s">
        <v>225</v>
      </c>
      <c r="B17" s="344"/>
      <c r="C17" s="344"/>
      <c r="D17" s="191">
        <v>6</v>
      </c>
      <c r="E17" s="90">
        <v>0</v>
      </c>
      <c r="F17" s="90">
        <v>0</v>
      </c>
      <c r="G17" s="90">
        <v>0</v>
      </c>
    </row>
    <row r="18" spans="1:7" ht="15">
      <c r="A18" s="343" t="s">
        <v>126</v>
      </c>
      <c r="B18" s="344"/>
      <c r="C18" s="344"/>
      <c r="D18" s="191">
        <v>5</v>
      </c>
      <c r="E18" s="90">
        <v>0</v>
      </c>
      <c r="F18" s="90">
        <v>0</v>
      </c>
      <c r="G18" s="90">
        <v>0</v>
      </c>
    </row>
    <row r="19" spans="1:7" ht="28.5" customHeight="1">
      <c r="A19" s="345" t="s">
        <v>226</v>
      </c>
      <c r="B19" s="224"/>
      <c r="C19" s="224"/>
      <c r="D19" s="94">
        <v>7</v>
      </c>
      <c r="E19" s="27"/>
      <c r="F19" s="27"/>
      <c r="G19" s="27"/>
    </row>
    <row r="20" spans="1:7" ht="21" customHeight="1">
      <c r="A20" s="345" t="s">
        <v>227</v>
      </c>
      <c r="B20" s="346"/>
      <c r="C20" s="346"/>
      <c r="D20" s="192">
        <v>7</v>
      </c>
      <c r="E20" s="91"/>
      <c r="F20" s="91"/>
      <c r="G20" s="91"/>
    </row>
    <row r="21" spans="1:7" ht="38.25">
      <c r="A21" s="345" t="s">
        <v>14</v>
      </c>
      <c r="B21" s="346"/>
      <c r="C21" s="346"/>
      <c r="D21" s="192">
        <v>5</v>
      </c>
      <c r="E21" s="91"/>
      <c r="F21" s="91"/>
      <c r="G21" s="91"/>
    </row>
    <row r="22" spans="1:30" s="349" customFormat="1" ht="17.25" customHeight="1">
      <c r="A22" s="347" t="s">
        <v>129</v>
      </c>
      <c r="B22" s="347"/>
      <c r="C22" s="347"/>
      <c r="D22" s="348">
        <f>D23+D24+D25+D26</f>
        <v>76.5</v>
      </c>
      <c r="E22" s="348"/>
      <c r="F22" s="348"/>
      <c r="G22" s="34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</row>
    <row r="23" spans="1:7" ht="24" customHeight="1">
      <c r="A23" s="345" t="s">
        <v>15</v>
      </c>
      <c r="B23" s="224"/>
      <c r="C23" s="224"/>
      <c r="D23" s="94">
        <v>4</v>
      </c>
      <c r="E23" s="27"/>
      <c r="F23" s="27"/>
      <c r="G23" s="27"/>
    </row>
    <row r="24" spans="1:7" ht="50.25" customHeight="1">
      <c r="A24" s="350" t="s">
        <v>16</v>
      </c>
      <c r="B24" s="224"/>
      <c r="C24" s="224"/>
      <c r="D24" s="94">
        <v>12</v>
      </c>
      <c r="E24" s="27"/>
      <c r="F24" s="27"/>
      <c r="G24" s="27"/>
    </row>
    <row r="25" spans="1:7" ht="18.75" customHeight="1">
      <c r="A25" s="345" t="s">
        <v>17</v>
      </c>
      <c r="B25" s="224"/>
      <c r="C25" s="224"/>
      <c r="D25" s="94">
        <v>6</v>
      </c>
      <c r="E25" s="27"/>
      <c r="F25" s="27"/>
      <c r="G25" s="27"/>
    </row>
    <row r="26" spans="1:7" ht="39" customHeight="1">
      <c r="A26" s="345" t="s">
        <v>18</v>
      </c>
      <c r="B26" s="224"/>
      <c r="C26" s="224"/>
      <c r="D26" s="94">
        <v>54.5</v>
      </c>
      <c r="E26" s="27"/>
      <c r="F26" s="27"/>
      <c r="G26" s="27"/>
    </row>
    <row r="27" spans="1:7" ht="12.75">
      <c r="A27" s="351" t="s">
        <v>190</v>
      </c>
      <c r="B27" s="351"/>
      <c r="C27" s="351"/>
      <c r="D27" s="352">
        <f>D28+D30+D43</f>
        <v>1137.71</v>
      </c>
      <c r="E27" s="351"/>
      <c r="F27" s="351"/>
      <c r="G27" s="351"/>
    </row>
    <row r="28" spans="1:7" ht="12.75">
      <c r="A28" s="351" t="s">
        <v>184</v>
      </c>
      <c r="B28" s="351"/>
      <c r="C28" s="351"/>
      <c r="D28" s="352">
        <f>D29</f>
        <v>910.79</v>
      </c>
      <c r="E28" s="351"/>
      <c r="F28" s="351"/>
      <c r="G28" s="351"/>
    </row>
    <row r="29" spans="1:7" ht="15">
      <c r="A29" s="353" t="s">
        <v>19</v>
      </c>
      <c r="B29" s="354"/>
      <c r="C29" s="354"/>
      <c r="D29" s="355">
        <v>910.79</v>
      </c>
      <c r="E29" s="217">
        <v>0</v>
      </c>
      <c r="F29" s="217">
        <v>0</v>
      </c>
      <c r="G29" s="217">
        <v>0</v>
      </c>
    </row>
    <row r="30" spans="1:7" ht="26.25" customHeight="1">
      <c r="A30" s="351" t="s">
        <v>185</v>
      </c>
      <c r="B30" s="351"/>
      <c r="C30" s="351"/>
      <c r="D30" s="352">
        <f>D31+D32+D33+D34+D35+D36+D37+D38+D39+D40+D41+D42</f>
        <v>143.5</v>
      </c>
      <c r="E30" s="351"/>
      <c r="F30" s="351"/>
      <c r="G30" s="351"/>
    </row>
    <row r="31" spans="1:7" ht="33.75" customHeight="1">
      <c r="A31" s="356" t="s">
        <v>20</v>
      </c>
      <c r="B31" s="357"/>
      <c r="C31" s="357"/>
      <c r="D31" s="358">
        <v>20</v>
      </c>
      <c r="E31" s="357"/>
      <c r="F31" s="357"/>
      <c r="G31" s="357"/>
    </row>
    <row r="32" spans="1:7" ht="51">
      <c r="A32" s="359" t="s">
        <v>21</v>
      </c>
      <c r="B32" s="357"/>
      <c r="C32" s="357"/>
      <c r="D32" s="358">
        <v>20</v>
      </c>
      <c r="E32" s="357"/>
      <c r="F32" s="357"/>
      <c r="G32" s="357"/>
    </row>
    <row r="33" spans="1:7" ht="12.75">
      <c r="A33" s="359" t="s">
        <v>22</v>
      </c>
      <c r="B33" s="357"/>
      <c r="C33" s="357"/>
      <c r="D33" s="358">
        <v>3</v>
      </c>
      <c r="E33" s="357"/>
      <c r="F33" s="357"/>
      <c r="G33" s="357"/>
    </row>
    <row r="34" spans="1:7" ht="25.5">
      <c r="A34" s="359" t="s">
        <v>26</v>
      </c>
      <c r="B34" s="357"/>
      <c r="C34" s="357"/>
      <c r="D34" s="358">
        <v>2</v>
      </c>
      <c r="E34" s="357"/>
      <c r="F34" s="357"/>
      <c r="G34" s="357"/>
    </row>
    <row r="35" spans="1:7" ht="25.5">
      <c r="A35" s="359" t="s">
        <v>27</v>
      </c>
      <c r="B35" s="357"/>
      <c r="C35" s="357"/>
      <c r="D35" s="358">
        <v>10</v>
      </c>
      <c r="E35" s="357"/>
      <c r="F35" s="357"/>
      <c r="G35" s="357"/>
    </row>
    <row r="36" spans="1:7" ht="38.25">
      <c r="A36" s="359" t="s">
        <v>28</v>
      </c>
      <c r="B36" s="357"/>
      <c r="C36" s="357"/>
      <c r="D36" s="358">
        <v>20</v>
      </c>
      <c r="E36" s="357"/>
      <c r="F36" s="357"/>
      <c r="G36" s="357"/>
    </row>
    <row r="37" spans="1:7" ht="67.5" customHeight="1">
      <c r="A37" s="359" t="s">
        <v>29</v>
      </c>
      <c r="B37" s="357"/>
      <c r="C37" s="357"/>
      <c r="D37" s="358">
        <v>11.5</v>
      </c>
      <c r="E37" s="357"/>
      <c r="F37" s="357"/>
      <c r="G37" s="357"/>
    </row>
    <row r="38" spans="1:7" ht="24.75" customHeight="1">
      <c r="A38" s="359" t="s">
        <v>30</v>
      </c>
      <c r="B38" s="357"/>
      <c r="C38" s="357"/>
      <c r="D38" s="358">
        <v>5</v>
      </c>
      <c r="E38" s="357"/>
      <c r="F38" s="357"/>
      <c r="G38" s="357"/>
    </row>
    <row r="39" spans="1:7" ht="39" customHeight="1">
      <c r="A39" s="359" t="s">
        <v>39</v>
      </c>
      <c r="B39" s="357"/>
      <c r="C39" s="357"/>
      <c r="D39" s="358">
        <v>0</v>
      </c>
      <c r="E39" s="357"/>
      <c r="F39" s="357"/>
      <c r="G39" s="357"/>
    </row>
    <row r="40" spans="1:7" ht="39.75" customHeight="1">
      <c r="A40" s="359" t="s">
        <v>40</v>
      </c>
      <c r="B40" s="357"/>
      <c r="C40" s="357"/>
      <c r="D40" s="358">
        <v>10</v>
      </c>
      <c r="E40" s="357"/>
      <c r="F40" s="357"/>
      <c r="G40" s="357"/>
    </row>
    <row r="41" spans="1:7" ht="27" customHeight="1">
      <c r="A41" s="360" t="s">
        <v>42</v>
      </c>
      <c r="B41" s="361"/>
      <c r="C41" s="361"/>
      <c r="D41" s="362">
        <v>34</v>
      </c>
      <c r="E41" s="363"/>
      <c r="F41" s="363"/>
      <c r="G41" s="363"/>
    </row>
    <row r="42" spans="1:7" ht="27" customHeight="1">
      <c r="A42" s="360" t="s">
        <v>41</v>
      </c>
      <c r="B42" s="361"/>
      <c r="C42" s="361"/>
      <c r="D42" s="362">
        <v>8</v>
      </c>
      <c r="E42" s="363"/>
      <c r="F42" s="363"/>
      <c r="G42" s="363"/>
    </row>
    <row r="43" spans="1:7" ht="14.25" customHeight="1">
      <c r="A43" s="364" t="s">
        <v>43</v>
      </c>
      <c r="B43" s="361"/>
      <c r="C43" s="361"/>
      <c r="D43" s="365">
        <f>D44</f>
        <v>83.42</v>
      </c>
      <c r="E43" s="363"/>
      <c r="F43" s="363"/>
      <c r="G43" s="363"/>
    </row>
    <row r="44" spans="1:256" s="4" customFormat="1" ht="12" customHeight="1">
      <c r="A44" s="366" t="s">
        <v>44</v>
      </c>
      <c r="B44" s="367"/>
      <c r="C44" s="367"/>
      <c r="D44" s="368">
        <v>83.42</v>
      </c>
      <c r="E44" s="369"/>
      <c r="F44" s="369"/>
      <c r="G44" s="369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0"/>
      <c r="AS44" s="37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  <c r="CB44" s="370"/>
      <c r="CC44" s="370"/>
      <c r="CD44" s="370"/>
      <c r="CE44" s="370"/>
      <c r="CF44" s="370"/>
      <c r="CG44" s="370"/>
      <c r="CH44" s="370"/>
      <c r="CI44" s="370"/>
      <c r="CJ44" s="370"/>
      <c r="CK44" s="370"/>
      <c r="CL44" s="370"/>
      <c r="CM44" s="370"/>
      <c r="CN44" s="370"/>
      <c r="CO44" s="370"/>
      <c r="CP44" s="370"/>
      <c r="CQ44" s="370"/>
      <c r="CR44" s="370"/>
      <c r="CS44" s="370"/>
      <c r="CT44" s="370"/>
      <c r="CU44" s="370"/>
      <c r="CV44" s="370"/>
      <c r="CW44" s="370"/>
      <c r="CX44" s="370"/>
      <c r="CY44" s="370"/>
      <c r="CZ44" s="370"/>
      <c r="DA44" s="370"/>
      <c r="DB44" s="370"/>
      <c r="DC44" s="370"/>
      <c r="DD44" s="370"/>
      <c r="DE44" s="370"/>
      <c r="DF44" s="370"/>
      <c r="DG44" s="370"/>
      <c r="DH44" s="370"/>
      <c r="DI44" s="370"/>
      <c r="DJ44" s="370"/>
      <c r="DK44" s="370"/>
      <c r="DL44" s="370"/>
      <c r="DM44" s="370"/>
      <c r="DN44" s="370"/>
      <c r="DO44" s="370"/>
      <c r="DP44" s="370"/>
      <c r="DQ44" s="370"/>
      <c r="DR44" s="370"/>
      <c r="DS44" s="370"/>
      <c r="DT44" s="370"/>
      <c r="DU44" s="370"/>
      <c r="DV44" s="370"/>
      <c r="DW44" s="370"/>
      <c r="DX44" s="370"/>
      <c r="DY44" s="370"/>
      <c r="DZ44" s="370"/>
      <c r="EA44" s="370"/>
      <c r="EB44" s="370"/>
      <c r="EC44" s="370"/>
      <c r="ED44" s="370"/>
      <c r="EE44" s="370"/>
      <c r="EF44" s="370"/>
      <c r="EG44" s="370"/>
      <c r="EH44" s="370"/>
      <c r="EI44" s="370"/>
      <c r="EJ44" s="370"/>
      <c r="EK44" s="370"/>
      <c r="EL44" s="370"/>
      <c r="EM44" s="370"/>
      <c r="EN44" s="370"/>
      <c r="EO44" s="370"/>
      <c r="EP44" s="370"/>
      <c r="EQ44" s="370"/>
      <c r="ER44" s="370"/>
      <c r="ES44" s="370"/>
      <c r="ET44" s="370"/>
      <c r="EU44" s="370"/>
      <c r="EV44" s="370"/>
      <c r="EW44" s="370"/>
      <c r="EX44" s="370"/>
      <c r="EY44" s="370"/>
      <c r="EZ44" s="370"/>
      <c r="FA44" s="370"/>
      <c r="FB44" s="370"/>
      <c r="FC44" s="370"/>
      <c r="FD44" s="370"/>
      <c r="FE44" s="370"/>
      <c r="FF44" s="370"/>
      <c r="FG44" s="370"/>
      <c r="FH44" s="370"/>
      <c r="FI44" s="370"/>
      <c r="FJ44" s="370"/>
      <c r="FK44" s="370"/>
      <c r="FL44" s="370"/>
      <c r="FM44" s="370"/>
      <c r="FN44" s="370"/>
      <c r="FO44" s="370"/>
      <c r="FP44" s="370"/>
      <c r="FQ44" s="370"/>
      <c r="FR44" s="370"/>
      <c r="FS44" s="370"/>
      <c r="FT44" s="370"/>
      <c r="FU44" s="370"/>
      <c r="FV44" s="370"/>
      <c r="FW44" s="370"/>
      <c r="FX44" s="370"/>
      <c r="FY44" s="370"/>
      <c r="FZ44" s="370"/>
      <c r="GA44" s="370"/>
      <c r="GB44" s="370"/>
      <c r="GC44" s="370"/>
      <c r="GD44" s="370"/>
      <c r="GE44" s="370"/>
      <c r="GF44" s="370"/>
      <c r="GG44" s="370"/>
      <c r="GH44" s="370"/>
      <c r="GI44" s="370"/>
      <c r="GJ44" s="370"/>
      <c r="GK44" s="370"/>
      <c r="GL44" s="370"/>
      <c r="GM44" s="370"/>
      <c r="GN44" s="370"/>
      <c r="GO44" s="370"/>
      <c r="GP44" s="370"/>
      <c r="GQ44" s="370"/>
      <c r="GR44" s="370"/>
      <c r="GS44" s="370"/>
      <c r="GT44" s="370"/>
      <c r="GU44" s="370"/>
      <c r="GV44" s="370"/>
      <c r="GW44" s="370"/>
      <c r="GX44" s="370"/>
      <c r="GY44" s="370"/>
      <c r="GZ44" s="370"/>
      <c r="HA44" s="370"/>
      <c r="HB44" s="370"/>
      <c r="HC44" s="370"/>
      <c r="HD44" s="370"/>
      <c r="HE44" s="370"/>
      <c r="HF44" s="370"/>
      <c r="HG44" s="370"/>
      <c r="HH44" s="370"/>
      <c r="HI44" s="370"/>
      <c r="HJ44" s="370"/>
      <c r="HK44" s="370"/>
      <c r="HL44" s="370"/>
      <c r="HM44" s="370"/>
      <c r="HN44" s="370"/>
      <c r="HO44" s="370"/>
      <c r="HP44" s="370"/>
      <c r="HQ44" s="370"/>
      <c r="HR44" s="370"/>
      <c r="HS44" s="370"/>
      <c r="HT44" s="370"/>
      <c r="HU44" s="370"/>
      <c r="HV44" s="370"/>
      <c r="HW44" s="370"/>
      <c r="HX44" s="370"/>
      <c r="HY44" s="370"/>
      <c r="HZ44" s="370"/>
      <c r="IA44" s="370"/>
      <c r="IB44" s="370"/>
      <c r="IC44" s="370"/>
      <c r="ID44" s="370"/>
      <c r="IE44" s="370"/>
      <c r="IF44" s="370"/>
      <c r="IG44" s="370"/>
      <c r="IH44" s="370"/>
      <c r="II44" s="370"/>
      <c r="IJ44" s="370"/>
      <c r="IK44" s="370"/>
      <c r="IL44" s="370"/>
      <c r="IM44" s="370"/>
      <c r="IN44" s="370"/>
      <c r="IO44" s="370"/>
      <c r="IP44" s="370"/>
      <c r="IQ44" s="370"/>
      <c r="IR44" s="370"/>
      <c r="IS44" s="370"/>
      <c r="IT44" s="370"/>
      <c r="IU44" s="370"/>
      <c r="IV44" s="370"/>
    </row>
    <row r="45" spans="1:7" ht="16.5">
      <c r="A45" s="76" t="s">
        <v>45</v>
      </c>
      <c r="B45" s="371"/>
      <c r="C45" s="371"/>
      <c r="D45" s="31">
        <f>D15+D22+D27</f>
        <v>1344.21</v>
      </c>
      <c r="E45" s="31"/>
      <c r="F45" s="31"/>
      <c r="G45" s="31"/>
    </row>
    <row r="46" spans="1:5" ht="18.75">
      <c r="A46" s="291" t="s">
        <v>329</v>
      </c>
      <c r="B46" s="292"/>
      <c r="C46" s="292"/>
      <c r="D46" s="464" t="s">
        <v>332</v>
      </c>
      <c r="E46" s="464"/>
    </row>
    <row r="47" spans="1:5" ht="18.75">
      <c r="A47" s="291" t="s">
        <v>330</v>
      </c>
      <c r="B47" s="292"/>
      <c r="C47" s="292"/>
      <c r="D47" s="458" t="s">
        <v>333</v>
      </c>
      <c r="E47" s="458"/>
    </row>
    <row r="48" spans="1:5" ht="18.75">
      <c r="A48" s="293" t="s">
        <v>331</v>
      </c>
      <c r="B48" s="292"/>
      <c r="C48" s="292"/>
      <c r="D48" s="458" t="s">
        <v>334</v>
      </c>
      <c r="E48" s="458"/>
    </row>
    <row r="49" spans="2:3" ht="12.75">
      <c r="B49" s="4"/>
      <c r="C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5.75">
      <c r="B53" s="4"/>
      <c r="C53" s="4"/>
      <c r="D53" s="294" t="s">
        <v>338</v>
      </c>
      <c r="E53" s="294"/>
    </row>
    <row r="54" spans="2:5" ht="15.75">
      <c r="B54" s="4"/>
      <c r="C54" s="4"/>
      <c r="D54" s="294" t="s">
        <v>335</v>
      </c>
      <c r="E54" s="294"/>
    </row>
    <row r="55" spans="2:5" ht="15.75">
      <c r="B55" s="4"/>
      <c r="C55" s="4"/>
      <c r="D55" s="294" t="s">
        <v>337</v>
      </c>
      <c r="E55" s="294"/>
    </row>
    <row r="56" spans="2:3" ht="12.75">
      <c r="B56" s="4"/>
      <c r="C56" s="4"/>
    </row>
  </sheetData>
  <sheetProtection/>
  <mergeCells count="14">
    <mergeCell ref="D46:E46"/>
    <mergeCell ref="D47:E47"/>
    <mergeCell ref="D48:E48"/>
    <mergeCell ref="A13:G13"/>
    <mergeCell ref="A14:G14"/>
    <mergeCell ref="A4:G4"/>
    <mergeCell ref="A5:G5"/>
    <mergeCell ref="A7:A11"/>
    <mergeCell ref="B7:B11"/>
    <mergeCell ref="C7:C11"/>
    <mergeCell ref="E7:E11"/>
    <mergeCell ref="F7:F11"/>
    <mergeCell ref="G7:G11"/>
    <mergeCell ref="D7:D11"/>
  </mergeCells>
  <printOptions/>
  <pageMargins left="1.06" right="0.15748031496062992" top="0.17" bottom="0.15748031496062992" header="0.15748031496062992" footer="0.31496062992125984"/>
  <pageSetup horizontalDpi="600" verticalDpi="600" orientation="landscape" paperSize="9" scale="83" r:id="rId1"/>
  <rowBreaks count="2" manualBreakCount="2">
    <brk id="30" max="6" man="1"/>
    <brk id="58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22">
      <selection activeCell="D27" sqref="D27"/>
    </sheetView>
  </sheetViews>
  <sheetFormatPr defaultColWidth="9.140625" defaultRowHeight="12.75"/>
  <cols>
    <col min="1" max="1" width="56.42187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10" max="10" width="10.140625" style="0" bestFit="1" customWidth="1"/>
  </cols>
  <sheetData>
    <row r="1" spans="1:7" ht="12.75">
      <c r="A1" s="10" t="s">
        <v>201</v>
      </c>
      <c r="B1" s="10"/>
      <c r="C1" s="10"/>
      <c r="F1" s="12" t="s">
        <v>5</v>
      </c>
      <c r="G1" s="4"/>
    </row>
    <row r="2" spans="1:7" ht="12.75">
      <c r="A2" s="10" t="s">
        <v>6</v>
      </c>
      <c r="B2" s="10"/>
      <c r="C2" s="10"/>
      <c r="D2" s="334"/>
      <c r="F2" s="4"/>
      <c r="G2" s="6"/>
    </row>
    <row r="3" spans="1:7" ht="12.75">
      <c r="A3" s="10"/>
      <c r="B3" s="10"/>
      <c r="C3" s="10"/>
      <c r="D3" s="334"/>
      <c r="F3" s="4"/>
      <c r="G3" s="6"/>
    </row>
    <row r="4" spans="1:7" ht="12.75">
      <c r="A4" s="428" t="s">
        <v>245</v>
      </c>
      <c r="B4" s="428"/>
      <c r="C4" s="428"/>
      <c r="D4" s="428"/>
      <c r="E4" s="428"/>
      <c r="F4" s="428"/>
      <c r="G4" s="428"/>
    </row>
    <row r="5" spans="1:7" ht="12.75">
      <c r="A5" s="428" t="s">
        <v>116</v>
      </c>
      <c r="B5" s="428"/>
      <c r="C5" s="428"/>
      <c r="D5" s="428"/>
      <c r="E5" s="428"/>
      <c r="F5" s="428"/>
      <c r="G5" s="428"/>
    </row>
    <row r="6" spans="1:7" ht="13.5" thickBot="1">
      <c r="A6" s="4"/>
      <c r="B6" s="4"/>
      <c r="C6" s="4"/>
      <c r="D6" s="3"/>
      <c r="E6" s="3"/>
      <c r="F6" s="3"/>
      <c r="G6" s="3" t="s">
        <v>200</v>
      </c>
    </row>
    <row r="7" spans="1:7" ht="18" customHeight="1" thickBot="1">
      <c r="A7" s="429" t="s">
        <v>191</v>
      </c>
      <c r="B7" s="429" t="s">
        <v>8</v>
      </c>
      <c r="C7" s="488" t="s">
        <v>9</v>
      </c>
      <c r="D7" s="332"/>
      <c r="E7" s="432" t="s">
        <v>189</v>
      </c>
      <c r="F7" s="435" t="s">
        <v>118</v>
      </c>
      <c r="G7" s="438" t="s">
        <v>119</v>
      </c>
    </row>
    <row r="8" spans="1:7" ht="56.25" customHeight="1">
      <c r="A8" s="430"/>
      <c r="B8" s="430"/>
      <c r="C8" s="489"/>
      <c r="D8" s="495" t="s">
        <v>47</v>
      </c>
      <c r="E8" s="433"/>
      <c r="F8" s="436"/>
      <c r="G8" s="439"/>
    </row>
    <row r="9" spans="1:7" ht="12.75" customHeight="1">
      <c r="A9" s="430"/>
      <c r="B9" s="430"/>
      <c r="C9" s="489"/>
      <c r="D9" s="496"/>
      <c r="E9" s="433"/>
      <c r="F9" s="436"/>
      <c r="G9" s="439"/>
    </row>
    <row r="10" spans="1:7" ht="12.75">
      <c r="A10" s="430"/>
      <c r="B10" s="430"/>
      <c r="C10" s="489"/>
      <c r="D10" s="496"/>
      <c r="E10" s="433"/>
      <c r="F10" s="436"/>
      <c r="G10" s="439"/>
    </row>
    <row r="11" spans="1:7" ht="13.5" thickBot="1">
      <c r="A11" s="431"/>
      <c r="B11" s="431"/>
      <c r="C11" s="490"/>
      <c r="D11" s="497"/>
      <c r="E11" s="434"/>
      <c r="F11" s="437"/>
      <c r="G11" s="440"/>
    </row>
    <row r="12" spans="1:7" s="1" customFormat="1" ht="13.5" thickBot="1">
      <c r="A12" s="88">
        <v>0</v>
      </c>
      <c r="B12" s="335"/>
      <c r="C12" s="335"/>
      <c r="D12" s="81">
        <v>3</v>
      </c>
      <c r="E12" s="81">
        <v>4</v>
      </c>
      <c r="F12" s="81">
        <v>5</v>
      </c>
      <c r="G12" s="87">
        <v>6</v>
      </c>
    </row>
    <row r="13" spans="1:7" s="1" customFormat="1" ht="18.75" thickBot="1">
      <c r="A13" s="491" t="s">
        <v>11</v>
      </c>
      <c r="B13" s="401"/>
      <c r="C13" s="401"/>
      <c r="D13" s="401"/>
      <c r="E13" s="401"/>
      <c r="F13" s="401"/>
      <c r="G13" s="402"/>
    </row>
    <row r="14" spans="1:7" s="1" customFormat="1" ht="18">
      <c r="A14" s="492" t="s">
        <v>46</v>
      </c>
      <c r="B14" s="493"/>
      <c r="C14" s="493"/>
      <c r="D14" s="493"/>
      <c r="E14" s="493"/>
      <c r="F14" s="493"/>
      <c r="G14" s="494"/>
    </row>
    <row r="15" spans="1:7" ht="12.75">
      <c r="A15" s="372" t="s">
        <v>181</v>
      </c>
      <c r="B15" s="336"/>
      <c r="C15" s="336"/>
      <c r="D15" s="373">
        <f>D16+D17+D18+D19+D20+D21</f>
        <v>3116</v>
      </c>
      <c r="E15" s="336"/>
      <c r="F15" s="336"/>
      <c r="G15" s="336"/>
    </row>
    <row r="16" spans="1:7" ht="16.5" customHeight="1">
      <c r="A16" s="219" t="s">
        <v>224</v>
      </c>
      <c r="B16" s="374"/>
      <c r="C16" s="375"/>
      <c r="D16" s="191">
        <v>300</v>
      </c>
      <c r="E16" s="90">
        <v>0</v>
      </c>
      <c r="F16" s="90">
        <v>0</v>
      </c>
      <c r="G16" s="90">
        <v>0</v>
      </c>
    </row>
    <row r="17" spans="1:7" ht="15.75" customHeight="1">
      <c r="A17" s="220" t="s">
        <v>225</v>
      </c>
      <c r="B17" s="344"/>
      <c r="C17" s="344"/>
      <c r="D17" s="191">
        <v>1500</v>
      </c>
      <c r="E17" s="90">
        <v>0</v>
      </c>
      <c r="F17" s="90">
        <v>0</v>
      </c>
      <c r="G17" s="90">
        <v>0</v>
      </c>
    </row>
    <row r="18" spans="1:7" ht="15">
      <c r="A18" s="220" t="s">
        <v>126</v>
      </c>
      <c r="B18" s="344"/>
      <c r="C18" s="344"/>
      <c r="D18" s="191">
        <v>270</v>
      </c>
      <c r="E18" s="90">
        <v>0</v>
      </c>
      <c r="F18" s="90">
        <v>0</v>
      </c>
      <c r="G18" s="90">
        <v>0</v>
      </c>
    </row>
    <row r="19" spans="1:7" ht="15" customHeight="1">
      <c r="A19" s="95" t="s">
        <v>127</v>
      </c>
      <c r="B19" s="224"/>
      <c r="C19" s="224"/>
      <c r="D19" s="94">
        <v>406</v>
      </c>
      <c r="E19" s="91"/>
      <c r="F19" s="91"/>
      <c r="G19" s="91"/>
    </row>
    <row r="20" spans="1:7" ht="20.25" customHeight="1">
      <c r="A20" s="95" t="s">
        <v>227</v>
      </c>
      <c r="B20" s="224"/>
      <c r="C20" s="224"/>
      <c r="D20" s="94">
        <v>500</v>
      </c>
      <c r="E20" s="91"/>
      <c r="F20" s="91"/>
      <c r="G20" s="91"/>
    </row>
    <row r="21" spans="1:7" ht="25.5" customHeight="1">
      <c r="A21" s="95" t="s">
        <v>128</v>
      </c>
      <c r="B21" s="224"/>
      <c r="C21" s="224"/>
      <c r="D21" s="94">
        <v>140</v>
      </c>
      <c r="E21" s="91"/>
      <c r="F21" s="91"/>
      <c r="G21" s="91"/>
    </row>
    <row r="22" spans="1:7" s="349" customFormat="1" ht="17.25" customHeight="1">
      <c r="A22" s="347" t="s">
        <v>129</v>
      </c>
      <c r="B22" s="347"/>
      <c r="C22" s="347"/>
      <c r="D22" s="348">
        <f>D23</f>
        <v>5252</v>
      </c>
      <c r="E22" s="348"/>
      <c r="F22" s="348"/>
      <c r="G22" s="348"/>
    </row>
    <row r="23" spans="1:7" ht="37.5" customHeight="1">
      <c r="A23" s="317" t="s">
        <v>130</v>
      </c>
      <c r="B23" s="224"/>
      <c r="C23" s="224"/>
      <c r="D23" s="94">
        <v>5252</v>
      </c>
      <c r="E23" s="27"/>
      <c r="F23" s="27"/>
      <c r="G23" s="27"/>
    </row>
    <row r="24" spans="1:7" ht="12.75">
      <c r="A24" s="351" t="s">
        <v>190</v>
      </c>
      <c r="B24" s="351"/>
      <c r="C24" s="351"/>
      <c r="D24" s="352">
        <f>D25+D28</f>
        <v>6422</v>
      </c>
      <c r="E24" s="351"/>
      <c r="F24" s="351"/>
      <c r="G24" s="351"/>
    </row>
    <row r="25" spans="1:7" ht="12.75">
      <c r="A25" s="351" t="s">
        <v>184</v>
      </c>
      <c r="B25" s="351"/>
      <c r="C25" s="351"/>
      <c r="D25" s="352">
        <f>D26+D27</f>
        <v>6422</v>
      </c>
      <c r="E25" s="351"/>
      <c r="F25" s="351"/>
      <c r="G25" s="351"/>
    </row>
    <row r="26" spans="1:7" ht="15">
      <c r="A26" s="221" t="s">
        <v>239</v>
      </c>
      <c r="B26" s="346"/>
      <c r="C26" s="346"/>
      <c r="D26" s="192">
        <v>5912</v>
      </c>
      <c r="E26" s="91">
        <v>0</v>
      </c>
      <c r="F26" s="91">
        <v>0</v>
      </c>
      <c r="G26" s="91">
        <v>0</v>
      </c>
    </row>
    <row r="27" spans="1:7" ht="12.75">
      <c r="A27" s="376" t="s">
        <v>228</v>
      </c>
      <c r="B27" s="377"/>
      <c r="C27" s="377"/>
      <c r="D27" s="378">
        <v>510</v>
      </c>
      <c r="E27" s="162">
        <v>0</v>
      </c>
      <c r="F27" s="162">
        <v>0</v>
      </c>
      <c r="G27" s="162">
        <v>0</v>
      </c>
    </row>
    <row r="28" spans="1:7" ht="12.75" customHeight="1">
      <c r="A28" s="351" t="s">
        <v>185</v>
      </c>
      <c r="B28" s="351"/>
      <c r="C28" s="351"/>
      <c r="D28" s="351"/>
      <c r="E28" s="351"/>
      <c r="F28" s="351"/>
      <c r="G28" s="351"/>
    </row>
    <row r="29" spans="1:10" ht="16.5">
      <c r="A29" s="379" t="s">
        <v>45</v>
      </c>
      <c r="B29" s="380"/>
      <c r="C29" s="380"/>
      <c r="D29" s="381">
        <f>D15+D22+D24</f>
        <v>14790</v>
      </c>
      <c r="E29" s="381"/>
      <c r="F29" s="381"/>
      <c r="G29" s="381"/>
      <c r="J29" s="20"/>
    </row>
    <row r="30" spans="1:5" ht="18.75">
      <c r="A30" s="291" t="s">
        <v>329</v>
      </c>
      <c r="B30" s="292"/>
      <c r="C30" s="292"/>
      <c r="D30" s="464" t="s">
        <v>332</v>
      </c>
      <c r="E30" s="464"/>
    </row>
    <row r="31" spans="1:5" ht="18.75">
      <c r="A31" s="291" t="s">
        <v>330</v>
      </c>
      <c r="B31" s="292"/>
      <c r="C31" s="292"/>
      <c r="D31" s="458" t="s">
        <v>333</v>
      </c>
      <c r="E31" s="458"/>
    </row>
    <row r="32" spans="1:5" ht="18.75">
      <c r="A32" s="293" t="s">
        <v>331</v>
      </c>
      <c r="B32" s="292"/>
      <c r="C32" s="292"/>
      <c r="D32" s="458" t="s">
        <v>334</v>
      </c>
      <c r="E32" s="458"/>
    </row>
    <row r="33" spans="2:3" ht="12.75">
      <c r="B33" s="4"/>
      <c r="C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5.75">
      <c r="B37" s="4"/>
      <c r="C37" s="4"/>
      <c r="D37" s="294" t="s">
        <v>338</v>
      </c>
      <c r="E37" s="294"/>
    </row>
    <row r="38" spans="2:5" ht="15.75">
      <c r="B38" s="4"/>
      <c r="C38" s="4"/>
      <c r="D38" s="294" t="s">
        <v>335</v>
      </c>
      <c r="E38" s="294"/>
    </row>
    <row r="39" spans="2:5" ht="15.75">
      <c r="B39" s="4"/>
      <c r="C39" s="4"/>
      <c r="D39" s="294" t="s">
        <v>337</v>
      </c>
      <c r="E39" s="294"/>
    </row>
    <row r="40" spans="2:3" ht="12.75">
      <c r="B40" s="4"/>
      <c r="C40" s="4"/>
    </row>
  </sheetData>
  <sheetProtection/>
  <mergeCells count="14">
    <mergeCell ref="D30:E30"/>
    <mergeCell ref="D31:E31"/>
    <mergeCell ref="D32:E32"/>
    <mergeCell ref="A13:G13"/>
    <mergeCell ref="A14:G14"/>
    <mergeCell ref="A4:G4"/>
    <mergeCell ref="A5:G5"/>
    <mergeCell ref="A7:A11"/>
    <mergeCell ref="B7:B11"/>
    <mergeCell ref="C7:C11"/>
    <mergeCell ref="E7:E11"/>
    <mergeCell ref="F7:F11"/>
    <mergeCell ref="G7:G11"/>
    <mergeCell ref="D8:D11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7"/>
  <sheetViews>
    <sheetView workbookViewId="0" topLeftCell="A1">
      <selection activeCell="J18" sqref="J18"/>
    </sheetView>
  </sheetViews>
  <sheetFormatPr defaultColWidth="9.140625" defaultRowHeight="12.75"/>
  <cols>
    <col min="1" max="1" width="49.281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10" max="10" width="10.140625" style="0" bestFit="1" customWidth="1"/>
  </cols>
  <sheetData>
    <row r="1" spans="1:7" ht="12.75">
      <c r="A1" s="10" t="s">
        <v>201</v>
      </c>
      <c r="B1" s="10"/>
      <c r="C1" s="10"/>
      <c r="F1" s="12" t="s">
        <v>5</v>
      </c>
      <c r="G1" s="4"/>
    </row>
    <row r="2" spans="1:7" ht="12.75">
      <c r="A2" s="10" t="s">
        <v>6</v>
      </c>
      <c r="B2" s="10"/>
      <c r="C2" s="10"/>
      <c r="D2" s="334"/>
      <c r="F2" s="4"/>
      <c r="G2" s="6"/>
    </row>
    <row r="3" spans="1:7" ht="12.75">
      <c r="A3" s="10"/>
      <c r="B3" s="10"/>
      <c r="C3" s="10"/>
      <c r="D3" s="334"/>
      <c r="F3" s="4"/>
      <c r="G3" s="6"/>
    </row>
    <row r="4" spans="1:7" ht="12.75">
      <c r="A4" s="428" t="s">
        <v>245</v>
      </c>
      <c r="B4" s="428"/>
      <c r="C4" s="428"/>
      <c r="D4" s="428"/>
      <c r="E4" s="428"/>
      <c r="F4" s="428"/>
      <c r="G4" s="428"/>
    </row>
    <row r="5" spans="1:7" ht="12.75">
      <c r="A5" s="428" t="s">
        <v>116</v>
      </c>
      <c r="B5" s="428"/>
      <c r="C5" s="428"/>
      <c r="D5" s="428"/>
      <c r="E5" s="428"/>
      <c r="F5" s="428"/>
      <c r="G5" s="428"/>
    </row>
    <row r="6" spans="1:7" ht="12.75">
      <c r="A6" s="3"/>
      <c r="B6" s="3"/>
      <c r="C6" s="3"/>
      <c r="D6" s="3"/>
      <c r="E6" s="3"/>
      <c r="F6" s="3"/>
      <c r="G6" s="3"/>
    </row>
    <row r="7" spans="1:7" ht="13.5" thickBot="1">
      <c r="A7" s="4"/>
      <c r="B7" s="4"/>
      <c r="C7" s="4"/>
      <c r="D7" s="3"/>
      <c r="E7" s="3"/>
      <c r="F7" s="3"/>
      <c r="G7" s="3" t="s">
        <v>200</v>
      </c>
    </row>
    <row r="8" spans="1:7" ht="18" customHeight="1" thickBot="1">
      <c r="A8" s="429" t="s">
        <v>191</v>
      </c>
      <c r="B8" s="429" t="s">
        <v>8</v>
      </c>
      <c r="C8" s="488" t="s">
        <v>9</v>
      </c>
      <c r="D8" s="332"/>
      <c r="E8" s="432" t="s">
        <v>189</v>
      </c>
      <c r="F8" s="435" t="s">
        <v>118</v>
      </c>
      <c r="G8" s="438" t="s">
        <v>119</v>
      </c>
    </row>
    <row r="9" spans="1:7" ht="56.25" customHeight="1">
      <c r="A9" s="430"/>
      <c r="B9" s="430"/>
      <c r="C9" s="489"/>
      <c r="D9" s="498" t="s">
        <v>117</v>
      </c>
      <c r="E9" s="433"/>
      <c r="F9" s="436"/>
      <c r="G9" s="439"/>
    </row>
    <row r="10" spans="1:7" ht="12.75" customHeight="1">
      <c r="A10" s="430"/>
      <c r="B10" s="430"/>
      <c r="C10" s="489"/>
      <c r="D10" s="499"/>
      <c r="E10" s="433"/>
      <c r="F10" s="436"/>
      <c r="G10" s="439"/>
    </row>
    <row r="11" spans="1:7" ht="12.75">
      <c r="A11" s="430"/>
      <c r="B11" s="430"/>
      <c r="C11" s="489"/>
      <c r="D11" s="499"/>
      <c r="E11" s="433"/>
      <c r="F11" s="436"/>
      <c r="G11" s="439"/>
    </row>
    <row r="12" spans="1:7" ht="13.5" thickBot="1">
      <c r="A12" s="431"/>
      <c r="B12" s="431"/>
      <c r="C12" s="490"/>
      <c r="D12" s="500"/>
      <c r="E12" s="434"/>
      <c r="F12" s="437"/>
      <c r="G12" s="440"/>
    </row>
    <row r="13" spans="1:7" s="1" customFormat="1" ht="13.5" thickBot="1">
      <c r="A13" s="88">
        <v>0</v>
      </c>
      <c r="B13" s="335"/>
      <c r="C13" s="335"/>
      <c r="D13" s="81">
        <v>3</v>
      </c>
      <c r="E13" s="81">
        <v>4</v>
      </c>
      <c r="F13" s="81">
        <v>5</v>
      </c>
      <c r="G13" s="87">
        <v>6</v>
      </c>
    </row>
    <row r="14" spans="1:7" s="1" customFormat="1" ht="18.75" thickBot="1">
      <c r="A14" s="491" t="s">
        <v>11</v>
      </c>
      <c r="B14" s="401"/>
      <c r="C14" s="401"/>
      <c r="D14" s="401"/>
      <c r="E14" s="401"/>
      <c r="F14" s="401"/>
      <c r="G14" s="402"/>
    </row>
    <row r="15" spans="1:7" s="1" customFormat="1" ht="36" customHeight="1">
      <c r="A15" s="501" t="s">
        <v>48</v>
      </c>
      <c r="B15" s="502"/>
      <c r="C15" s="502"/>
      <c r="D15" s="502"/>
      <c r="E15" s="502"/>
      <c r="F15" s="502"/>
      <c r="G15" s="503"/>
    </row>
    <row r="16" spans="1:7" ht="12.75">
      <c r="A16" s="504" t="s">
        <v>181</v>
      </c>
      <c r="B16" s="481"/>
      <c r="C16" s="481"/>
      <c r="D16" s="481"/>
      <c r="E16" s="481"/>
      <c r="F16" s="481"/>
      <c r="G16" s="482"/>
    </row>
    <row r="17" spans="1:7" ht="15">
      <c r="A17" s="382"/>
      <c r="B17" s="374"/>
      <c r="C17" s="375"/>
      <c r="D17" s="191"/>
      <c r="E17" s="90">
        <v>0</v>
      </c>
      <c r="F17" s="90">
        <v>0</v>
      </c>
      <c r="G17" s="90">
        <v>0</v>
      </c>
    </row>
    <row r="18" spans="1:7" ht="28.5" customHeight="1">
      <c r="A18" s="383" t="s">
        <v>192</v>
      </c>
      <c r="B18" s="384"/>
      <c r="C18" s="384"/>
      <c r="D18" s="26">
        <f>SUM(D17:D17)</f>
        <v>0</v>
      </c>
      <c r="E18" s="26">
        <f>SUM(E17:E17)</f>
        <v>0</v>
      </c>
      <c r="F18" s="26">
        <f>SUM(F17:F17)</f>
        <v>0</v>
      </c>
      <c r="G18" s="26">
        <f>SUM(G17:G17)</f>
        <v>0</v>
      </c>
    </row>
    <row r="19" spans="1:31" s="349" customFormat="1" ht="17.25" customHeight="1">
      <c r="A19" s="347" t="s">
        <v>129</v>
      </c>
      <c r="B19" s="347"/>
      <c r="C19" s="347"/>
      <c r="D19" s="348"/>
      <c r="E19" s="348"/>
      <c r="F19" s="348"/>
      <c r="G19" s="348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</row>
    <row r="20" spans="1:7" ht="13.5" customHeight="1">
      <c r="A20" s="95"/>
      <c r="B20" s="224"/>
      <c r="C20" s="224"/>
      <c r="D20" s="94"/>
      <c r="E20" s="27"/>
      <c r="F20" s="27"/>
      <c r="G20" s="27"/>
    </row>
    <row r="21" spans="1:7" ht="13.5" customHeight="1">
      <c r="A21" s="95"/>
      <c r="B21" s="224"/>
      <c r="C21" s="224"/>
      <c r="D21" s="94"/>
      <c r="E21" s="27"/>
      <c r="F21" s="27"/>
      <c r="G21" s="27"/>
    </row>
    <row r="22" spans="1:7" ht="12.75">
      <c r="A22" s="351" t="s">
        <v>190</v>
      </c>
      <c r="B22" s="351"/>
      <c r="C22" s="351"/>
      <c r="D22" s="352">
        <f>D23</f>
        <v>161</v>
      </c>
      <c r="E22" s="351"/>
      <c r="F22" s="351"/>
      <c r="G22" s="351"/>
    </row>
    <row r="23" spans="1:7" ht="12.75">
      <c r="A23" s="351" t="s">
        <v>184</v>
      </c>
      <c r="B23" s="351"/>
      <c r="C23" s="351"/>
      <c r="D23" s="352">
        <f>D24</f>
        <v>161</v>
      </c>
      <c r="E23" s="351"/>
      <c r="F23" s="351"/>
      <c r="G23" s="351"/>
    </row>
    <row r="24" spans="1:7" ht="15.75" customHeight="1">
      <c r="A24" s="385" t="s">
        <v>49</v>
      </c>
      <c r="B24" s="346"/>
      <c r="C24" s="346"/>
      <c r="D24" s="192">
        <v>161</v>
      </c>
      <c r="E24" s="91">
        <v>0</v>
      </c>
      <c r="F24" s="91">
        <v>0</v>
      </c>
      <c r="G24" s="91">
        <v>0</v>
      </c>
    </row>
    <row r="25" spans="1:7" ht="15.75" customHeight="1" thickBot="1">
      <c r="A25" s="386"/>
      <c r="B25" s="354"/>
      <c r="C25" s="354"/>
      <c r="D25" s="355"/>
      <c r="E25" s="217"/>
      <c r="F25" s="217"/>
      <c r="G25" s="217"/>
    </row>
    <row r="26" spans="1:7" ht="13.5" thickBot="1">
      <c r="A26" s="505" t="s">
        <v>185</v>
      </c>
      <c r="B26" s="426"/>
      <c r="C26" s="426"/>
      <c r="D26" s="426"/>
      <c r="E26" s="426"/>
      <c r="F26" s="426"/>
      <c r="G26" s="427"/>
    </row>
    <row r="27" spans="1:7" ht="16.5">
      <c r="A27" s="76" t="s">
        <v>50</v>
      </c>
      <c r="B27" s="371"/>
      <c r="C27" s="371"/>
      <c r="D27" s="387">
        <f>D24</f>
        <v>161</v>
      </c>
      <c r="E27" s="31"/>
      <c r="F27" s="31"/>
      <c r="G27" s="31"/>
    </row>
    <row r="28" spans="1:5" ht="18.75">
      <c r="A28" s="291" t="s">
        <v>329</v>
      </c>
      <c r="B28" s="292"/>
      <c r="C28" s="292"/>
      <c r="D28" s="464" t="s">
        <v>332</v>
      </c>
      <c r="E28" s="464"/>
    </row>
    <row r="29" spans="1:5" ht="18.75">
      <c r="A29" s="291" t="s">
        <v>330</v>
      </c>
      <c r="B29" s="292"/>
      <c r="C29" s="292"/>
      <c r="D29" s="458" t="s">
        <v>333</v>
      </c>
      <c r="E29" s="458"/>
    </row>
    <row r="30" spans="1:5" ht="18.75">
      <c r="A30" s="293" t="s">
        <v>331</v>
      </c>
      <c r="B30" s="292"/>
      <c r="C30" s="292"/>
      <c r="D30" s="458" t="s">
        <v>334</v>
      </c>
      <c r="E30" s="458"/>
    </row>
    <row r="31" spans="2:3" ht="12.75">
      <c r="B31" s="4"/>
      <c r="C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2.75">
      <c r="B34" s="4"/>
      <c r="C34" s="4"/>
      <c r="D34" s="4"/>
      <c r="E34" s="4"/>
    </row>
    <row r="35" spans="2:5" ht="15.75">
      <c r="B35" s="4"/>
      <c r="C35" s="4"/>
      <c r="D35" s="294" t="s">
        <v>338</v>
      </c>
      <c r="E35" s="294"/>
    </row>
    <row r="36" spans="2:5" ht="15.75">
      <c r="B36" s="4"/>
      <c r="C36" s="4"/>
      <c r="D36" s="294" t="s">
        <v>335</v>
      </c>
      <c r="E36" s="294"/>
    </row>
    <row r="37" spans="2:5" ht="15.75">
      <c r="B37" s="4"/>
      <c r="C37" s="4"/>
      <c r="D37" s="294" t="s">
        <v>337</v>
      </c>
      <c r="E37" s="294"/>
    </row>
  </sheetData>
  <sheetProtection/>
  <mergeCells count="16">
    <mergeCell ref="D28:E28"/>
    <mergeCell ref="D29:E29"/>
    <mergeCell ref="D30:E30"/>
    <mergeCell ref="A15:G15"/>
    <mergeCell ref="A16:G16"/>
    <mergeCell ref="A26:G26"/>
    <mergeCell ref="A14:G14"/>
    <mergeCell ref="A4:G4"/>
    <mergeCell ref="A5:G5"/>
    <mergeCell ref="A8:A12"/>
    <mergeCell ref="B8:B12"/>
    <mergeCell ref="C8:C12"/>
    <mergeCell ref="E8:E12"/>
    <mergeCell ref="F8:F12"/>
    <mergeCell ref="G8:G12"/>
    <mergeCell ref="D9:D12"/>
  </mergeCells>
  <printOptions/>
  <pageMargins left="0.73" right="0.17" top="0.17" bottom="0.17" header="0.17" footer="0.17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0">
      <selection activeCell="A32" sqref="A32"/>
    </sheetView>
  </sheetViews>
  <sheetFormatPr defaultColWidth="9.140625" defaultRowHeight="12.75"/>
  <cols>
    <col min="1" max="1" width="49.281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10" max="10" width="10.140625" style="0" bestFit="1" customWidth="1"/>
  </cols>
  <sheetData>
    <row r="1" spans="1:7" ht="12.75">
      <c r="A1" s="10" t="s">
        <v>201</v>
      </c>
      <c r="B1" s="10"/>
      <c r="C1" s="10"/>
      <c r="F1" s="12" t="s">
        <v>5</v>
      </c>
      <c r="G1" s="4"/>
    </row>
    <row r="2" spans="1:7" ht="12.75">
      <c r="A2" s="10" t="s">
        <v>6</v>
      </c>
      <c r="B2" s="10"/>
      <c r="C2" s="10"/>
      <c r="D2" s="334"/>
      <c r="F2" s="4"/>
      <c r="G2" s="6"/>
    </row>
    <row r="3" spans="1:7" ht="12.75">
      <c r="A3" s="10"/>
      <c r="B3" s="10"/>
      <c r="C3" s="10"/>
      <c r="D3" s="334"/>
      <c r="F3" s="4"/>
      <c r="G3" s="6"/>
    </row>
    <row r="4" spans="1:7" ht="12.75">
      <c r="A4" s="428" t="s">
        <v>245</v>
      </c>
      <c r="B4" s="428"/>
      <c r="C4" s="428"/>
      <c r="D4" s="428"/>
      <c r="E4" s="428"/>
      <c r="F4" s="428"/>
      <c r="G4" s="428"/>
    </row>
    <row r="5" spans="1:7" ht="12.75">
      <c r="A5" s="428" t="s">
        <v>116</v>
      </c>
      <c r="B5" s="428"/>
      <c r="C5" s="428"/>
      <c r="D5" s="428"/>
      <c r="E5" s="428"/>
      <c r="F5" s="428"/>
      <c r="G5" s="428"/>
    </row>
    <row r="6" spans="1:7" ht="12.75">
      <c r="A6" s="3"/>
      <c r="B6" s="3"/>
      <c r="C6" s="3"/>
      <c r="D6" s="3"/>
      <c r="E6" s="3"/>
      <c r="F6" s="3"/>
      <c r="G6" s="3"/>
    </row>
    <row r="7" spans="1:7" ht="13.5" thickBot="1">
      <c r="A7" s="4"/>
      <c r="B7" s="4"/>
      <c r="C7" s="4"/>
      <c r="D7" s="3"/>
      <c r="E7" s="3"/>
      <c r="F7" s="3"/>
      <c r="G7" s="3" t="s">
        <v>200</v>
      </c>
    </row>
    <row r="8" spans="1:7" ht="18" customHeight="1" thickBot="1">
      <c r="A8" s="429" t="s">
        <v>191</v>
      </c>
      <c r="B8" s="429" t="s">
        <v>8</v>
      </c>
      <c r="C8" s="488" t="s">
        <v>9</v>
      </c>
      <c r="D8" s="332"/>
      <c r="E8" s="432" t="s">
        <v>189</v>
      </c>
      <c r="F8" s="435" t="s">
        <v>118</v>
      </c>
      <c r="G8" s="438" t="s">
        <v>119</v>
      </c>
    </row>
    <row r="9" spans="1:7" ht="56.25" customHeight="1">
      <c r="A9" s="430"/>
      <c r="B9" s="430"/>
      <c r="C9" s="489"/>
      <c r="D9" s="498" t="s">
        <v>117</v>
      </c>
      <c r="E9" s="433"/>
      <c r="F9" s="436"/>
      <c r="G9" s="439"/>
    </row>
    <row r="10" spans="1:7" ht="12.75" customHeight="1">
      <c r="A10" s="430"/>
      <c r="B10" s="430"/>
      <c r="C10" s="489"/>
      <c r="D10" s="499"/>
      <c r="E10" s="433"/>
      <c r="F10" s="436"/>
      <c r="G10" s="439"/>
    </row>
    <row r="11" spans="1:7" ht="12.75">
      <c r="A11" s="430"/>
      <c r="B11" s="430"/>
      <c r="C11" s="489"/>
      <c r="D11" s="499"/>
      <c r="E11" s="433"/>
      <c r="F11" s="436"/>
      <c r="G11" s="439"/>
    </row>
    <row r="12" spans="1:7" ht="13.5" thickBot="1">
      <c r="A12" s="431"/>
      <c r="B12" s="431"/>
      <c r="C12" s="490"/>
      <c r="D12" s="500"/>
      <c r="E12" s="434"/>
      <c r="F12" s="437"/>
      <c r="G12" s="440"/>
    </row>
    <row r="13" spans="1:7" s="1" customFormat="1" ht="13.5" thickBot="1">
      <c r="A13" s="88">
        <v>0</v>
      </c>
      <c r="B13" s="335"/>
      <c r="C13" s="335"/>
      <c r="D13" s="81">
        <v>3</v>
      </c>
      <c r="E13" s="81">
        <v>4</v>
      </c>
      <c r="F13" s="81">
        <v>5</v>
      </c>
      <c r="G13" s="87">
        <v>6</v>
      </c>
    </row>
    <row r="14" spans="1:7" s="1" customFormat="1" ht="18.75" thickBot="1">
      <c r="A14" s="491" t="s">
        <v>11</v>
      </c>
      <c r="B14" s="401"/>
      <c r="C14" s="401"/>
      <c r="D14" s="401"/>
      <c r="E14" s="401"/>
      <c r="F14" s="401"/>
      <c r="G14" s="402"/>
    </row>
    <row r="15" spans="1:7" s="1" customFormat="1" ht="36" customHeight="1">
      <c r="A15" s="501" t="s">
        <v>351</v>
      </c>
      <c r="B15" s="502"/>
      <c r="C15" s="502"/>
      <c r="D15" s="502"/>
      <c r="E15" s="502"/>
      <c r="F15" s="502"/>
      <c r="G15" s="503"/>
    </row>
    <row r="16" spans="1:7" ht="12.75">
      <c r="A16" s="351" t="s">
        <v>190</v>
      </c>
      <c r="B16" s="351"/>
      <c r="C16" s="351"/>
      <c r="D16" s="352">
        <f>D17</f>
        <v>75</v>
      </c>
      <c r="E16" s="351"/>
      <c r="F16" s="351"/>
      <c r="G16" s="351"/>
    </row>
    <row r="17" spans="1:7" ht="12.75">
      <c r="A17" s="351" t="s">
        <v>184</v>
      </c>
      <c r="B17" s="351"/>
      <c r="C17" s="351"/>
      <c r="D17" s="352">
        <f>SUM(D18:D19)</f>
        <v>75</v>
      </c>
      <c r="E17" s="351"/>
      <c r="F17" s="351"/>
      <c r="G17" s="351"/>
    </row>
    <row r="18" spans="1:7" ht="15.75" customHeight="1">
      <c r="A18" s="385" t="s">
        <v>350</v>
      </c>
      <c r="B18" s="346"/>
      <c r="C18" s="346"/>
      <c r="D18" s="192">
        <v>69</v>
      </c>
      <c r="E18" s="91">
        <v>0</v>
      </c>
      <c r="F18" s="91">
        <v>0</v>
      </c>
      <c r="G18" s="91">
        <v>0</v>
      </c>
    </row>
    <row r="19" spans="1:7" ht="15.75" customHeight="1" thickBot="1">
      <c r="A19" s="386" t="s">
        <v>278</v>
      </c>
      <c r="B19" s="354"/>
      <c r="C19" s="354"/>
      <c r="D19" s="355">
        <v>6</v>
      </c>
      <c r="E19" s="217">
        <v>0</v>
      </c>
      <c r="F19" s="217">
        <v>0</v>
      </c>
      <c r="G19" s="217">
        <v>0</v>
      </c>
    </row>
    <row r="20" spans="1:7" ht="13.5" thickBot="1">
      <c r="A20" s="505" t="s">
        <v>185</v>
      </c>
      <c r="B20" s="426"/>
      <c r="C20" s="426"/>
      <c r="D20" s="426"/>
      <c r="E20" s="426"/>
      <c r="F20" s="426"/>
      <c r="G20" s="427"/>
    </row>
    <row r="21" spans="1:7" ht="15.75">
      <c r="A21" s="76" t="s">
        <v>50</v>
      </c>
      <c r="B21" s="371"/>
      <c r="C21" s="371"/>
      <c r="D21" s="387">
        <f>SUM(D16)</f>
        <v>75</v>
      </c>
      <c r="E21" s="387">
        <f>SUM(E16)</f>
        <v>0</v>
      </c>
      <c r="F21" s="387">
        <f>SUM(F16)</f>
        <v>0</v>
      </c>
      <c r="G21" s="387">
        <f>SUM(G16)</f>
        <v>0</v>
      </c>
    </row>
    <row r="22" spans="1:7" ht="15.75">
      <c r="A22" s="394"/>
      <c r="B22" s="394"/>
      <c r="C22" s="394"/>
      <c r="D22" s="395"/>
      <c r="E22" s="395"/>
      <c r="F22" s="395"/>
      <c r="G22" s="395"/>
    </row>
    <row r="23" spans="1:7" ht="15.75">
      <c r="A23" s="394"/>
      <c r="B23" s="394"/>
      <c r="C23" s="394"/>
      <c r="D23" s="395"/>
      <c r="E23" s="395"/>
      <c r="F23" s="395"/>
      <c r="G23" s="395"/>
    </row>
    <row r="24" spans="1:5" ht="18.75">
      <c r="A24" s="291" t="s">
        <v>329</v>
      </c>
      <c r="B24" s="292"/>
      <c r="C24" s="292"/>
      <c r="D24" s="464" t="s">
        <v>332</v>
      </c>
      <c r="E24" s="464"/>
    </row>
    <row r="25" spans="1:5" ht="18.75">
      <c r="A25" s="291" t="s">
        <v>330</v>
      </c>
      <c r="B25" s="292"/>
      <c r="C25" s="292"/>
      <c r="D25" s="458" t="s">
        <v>333</v>
      </c>
      <c r="E25" s="458"/>
    </row>
    <row r="26" spans="1:5" ht="18.75">
      <c r="A26" s="293" t="s">
        <v>331</v>
      </c>
      <c r="B26" s="292"/>
      <c r="C26" s="292"/>
      <c r="D26" s="458" t="s">
        <v>334</v>
      </c>
      <c r="E26" s="458"/>
    </row>
    <row r="27" spans="2:3" ht="12.75">
      <c r="B27" s="4"/>
      <c r="C27" s="4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5.75">
      <c r="B31" s="4"/>
      <c r="C31" s="4"/>
      <c r="D31" s="294" t="s">
        <v>338</v>
      </c>
      <c r="E31" s="294"/>
    </row>
    <row r="32" spans="2:5" ht="15.75">
      <c r="B32" s="4"/>
      <c r="C32" s="4"/>
      <c r="D32" s="294" t="s">
        <v>335</v>
      </c>
      <c r="E32" s="294"/>
    </row>
    <row r="33" spans="2:5" ht="15.75">
      <c r="B33" s="4"/>
      <c r="C33" s="4"/>
      <c r="D33" s="294" t="s">
        <v>337</v>
      </c>
      <c r="E33" s="294"/>
    </row>
  </sheetData>
  <sheetProtection/>
  <mergeCells count="15">
    <mergeCell ref="A14:G14"/>
    <mergeCell ref="A4:G4"/>
    <mergeCell ref="A5:G5"/>
    <mergeCell ref="A8:A12"/>
    <mergeCell ref="B8:B12"/>
    <mergeCell ref="C8:C12"/>
    <mergeCell ref="E8:E12"/>
    <mergeCell ref="F8:F12"/>
    <mergeCell ref="G8:G12"/>
    <mergeCell ref="D9:D12"/>
    <mergeCell ref="D24:E24"/>
    <mergeCell ref="D25:E25"/>
    <mergeCell ref="D26:E26"/>
    <mergeCell ref="A15:G15"/>
    <mergeCell ref="A20:G20"/>
  </mergeCells>
  <printOptions/>
  <pageMargins left="0.73" right="0.17" top="0.17" bottom="0.17" header="0.17" footer="0.1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60"/>
  <sheetViews>
    <sheetView zoomScaleSheetLayoutView="100" workbookViewId="0" topLeftCell="A321">
      <selection activeCell="N308" sqref="N30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3.00390625" style="0" customWidth="1"/>
    <col min="4" max="4" width="14.00390625" style="0" customWidth="1"/>
    <col min="5" max="5" width="13.140625" style="0" customWidth="1"/>
    <col min="6" max="6" width="14.421875" style="0" customWidth="1"/>
    <col min="7" max="7" width="15.7109375" style="0" customWidth="1"/>
    <col min="8" max="8" width="16.00390625" style="0" customWidth="1"/>
    <col min="9" max="9" width="16.7109375" style="0" customWidth="1"/>
    <col min="12" max="12" width="10.140625" style="0" bestFit="1" customWidth="1"/>
  </cols>
  <sheetData>
    <row r="1" spans="1:9" ht="12.75">
      <c r="A1" s="10" t="s">
        <v>201</v>
      </c>
      <c r="H1" s="12"/>
      <c r="I1" s="12" t="s">
        <v>270</v>
      </c>
    </row>
    <row r="2" spans="1:9" ht="12.75">
      <c r="A2" s="10"/>
      <c r="B2" s="5"/>
      <c r="C2" s="5"/>
      <c r="D2" s="5"/>
      <c r="E2" s="5"/>
      <c r="F2" s="5"/>
      <c r="H2" s="4"/>
      <c r="I2" s="6"/>
    </row>
    <row r="3" spans="1:9" ht="12.75">
      <c r="A3" s="428" t="s">
        <v>245</v>
      </c>
      <c r="B3" s="428"/>
      <c r="C3" s="428"/>
      <c r="D3" s="428"/>
      <c r="E3" s="428"/>
      <c r="F3" s="428"/>
      <c r="G3" s="428"/>
      <c r="H3" s="428"/>
      <c r="I3" s="428"/>
    </row>
    <row r="4" spans="1:9" ht="12.75">
      <c r="A4" s="428" t="s">
        <v>116</v>
      </c>
      <c r="B4" s="428"/>
      <c r="C4" s="428"/>
      <c r="D4" s="428"/>
      <c r="E4" s="428"/>
      <c r="F4" s="428"/>
      <c r="G4" s="428"/>
      <c r="H4" s="428"/>
      <c r="I4" s="428"/>
    </row>
    <row r="5" spans="1:9" ht="13.5" thickBot="1">
      <c r="A5" s="4"/>
      <c r="B5" s="3"/>
      <c r="C5" s="3"/>
      <c r="D5" s="3"/>
      <c r="E5" s="3"/>
      <c r="F5" s="3"/>
      <c r="G5" s="3"/>
      <c r="H5" s="3"/>
      <c r="I5" s="3" t="s">
        <v>200</v>
      </c>
    </row>
    <row r="6" spans="1:9" ht="18" customHeight="1">
      <c r="A6" s="429" t="s">
        <v>191</v>
      </c>
      <c r="B6" s="477" t="s">
        <v>117</v>
      </c>
      <c r="C6" s="474" t="s">
        <v>281</v>
      </c>
      <c r="D6" s="474" t="s">
        <v>282</v>
      </c>
      <c r="E6" s="474" t="s">
        <v>283</v>
      </c>
      <c r="F6" s="474" t="s">
        <v>202</v>
      </c>
      <c r="G6" s="432" t="s">
        <v>188</v>
      </c>
      <c r="H6" s="435" t="s">
        <v>118</v>
      </c>
      <c r="I6" s="438" t="s">
        <v>119</v>
      </c>
    </row>
    <row r="7" spans="1:9" ht="56.25" customHeight="1">
      <c r="A7" s="430"/>
      <c r="B7" s="478"/>
      <c r="C7" s="475"/>
      <c r="D7" s="475"/>
      <c r="E7" s="475"/>
      <c r="F7" s="475"/>
      <c r="G7" s="433"/>
      <c r="H7" s="436"/>
      <c r="I7" s="439"/>
    </row>
    <row r="8" spans="1:9" ht="12.75" customHeight="1">
      <c r="A8" s="430"/>
      <c r="B8" s="478"/>
      <c r="C8" s="475"/>
      <c r="D8" s="475"/>
      <c r="E8" s="475"/>
      <c r="F8" s="475"/>
      <c r="G8" s="433"/>
      <c r="H8" s="436"/>
      <c r="I8" s="439"/>
    </row>
    <row r="9" spans="1:9" ht="12.75">
      <c r="A9" s="430"/>
      <c r="B9" s="478"/>
      <c r="C9" s="475"/>
      <c r="D9" s="475"/>
      <c r="E9" s="475"/>
      <c r="F9" s="475"/>
      <c r="G9" s="433"/>
      <c r="H9" s="436"/>
      <c r="I9" s="439"/>
    </row>
    <row r="10" spans="1:9" ht="9.75" customHeight="1" thickBot="1">
      <c r="A10" s="431"/>
      <c r="B10" s="479"/>
      <c r="C10" s="476"/>
      <c r="D10" s="476"/>
      <c r="E10" s="476"/>
      <c r="F10" s="476"/>
      <c r="G10" s="434"/>
      <c r="H10" s="437"/>
      <c r="I10" s="440"/>
    </row>
    <row r="11" spans="1:9" s="1" customFormat="1" ht="13.5" thickBot="1">
      <c r="A11" s="88">
        <v>0</v>
      </c>
      <c r="B11" s="81">
        <v>1</v>
      </c>
      <c r="C11" s="81"/>
      <c r="D11" s="81"/>
      <c r="E11" s="81"/>
      <c r="F11" s="81"/>
      <c r="G11" s="81">
        <v>2</v>
      </c>
      <c r="H11" s="81">
        <v>3</v>
      </c>
      <c r="I11" s="87">
        <v>4</v>
      </c>
    </row>
    <row r="12" spans="1:9" s="1" customFormat="1" ht="18.75" thickBot="1">
      <c r="A12" s="400" t="s">
        <v>234</v>
      </c>
      <c r="B12" s="401"/>
      <c r="C12" s="401"/>
      <c r="D12" s="401"/>
      <c r="E12" s="401"/>
      <c r="F12" s="401"/>
      <c r="G12" s="401"/>
      <c r="H12" s="401"/>
      <c r="I12" s="402"/>
    </row>
    <row r="13" spans="1:9" ht="12.75">
      <c r="A13" s="410" t="s">
        <v>190</v>
      </c>
      <c r="B13" s="411"/>
      <c r="C13" s="411"/>
      <c r="D13" s="411"/>
      <c r="E13" s="411"/>
      <c r="F13" s="411"/>
      <c r="G13" s="411"/>
      <c r="H13" s="411"/>
      <c r="I13" s="412"/>
    </row>
    <row r="14" spans="1:9" ht="12.75">
      <c r="A14" s="406" t="s">
        <v>183</v>
      </c>
      <c r="B14" s="398"/>
      <c r="C14" s="398"/>
      <c r="D14" s="398"/>
      <c r="E14" s="398"/>
      <c r="F14" s="398"/>
      <c r="G14" s="398"/>
      <c r="H14" s="398"/>
      <c r="I14" s="399"/>
    </row>
    <row r="15" spans="1:9" ht="12.75">
      <c r="A15" s="53" t="s">
        <v>193</v>
      </c>
      <c r="B15" s="40"/>
      <c r="C15" s="40"/>
      <c r="D15" s="40"/>
      <c r="E15" s="40"/>
      <c r="F15" s="40"/>
      <c r="G15" s="40"/>
      <c r="H15" s="40"/>
      <c r="I15" s="54"/>
    </row>
    <row r="16" spans="1:9" ht="12.75">
      <c r="A16" s="416" t="s">
        <v>184</v>
      </c>
      <c r="B16" s="417"/>
      <c r="C16" s="417"/>
      <c r="D16" s="417"/>
      <c r="E16" s="417"/>
      <c r="F16" s="417"/>
      <c r="G16" s="417"/>
      <c r="H16" s="417"/>
      <c r="I16" s="418"/>
    </row>
    <row r="17" spans="1:9" ht="12.75">
      <c r="A17" s="53" t="s">
        <v>120</v>
      </c>
      <c r="B17" s="40">
        <f>SUM(B18:B36)</f>
        <v>941</v>
      </c>
      <c r="C17" s="40">
        <f>SUM(C18:C36)</f>
        <v>46</v>
      </c>
      <c r="D17" s="40">
        <f>SUM(D18:D36)</f>
        <v>850</v>
      </c>
      <c r="E17" s="40">
        <f>SUM(E18:E36)</f>
        <v>0</v>
      </c>
      <c r="F17" s="40">
        <f>SUM(F18:F36)</f>
        <v>45</v>
      </c>
      <c r="G17" s="40">
        <f>SUM(G19:G36)</f>
        <v>87</v>
      </c>
      <c r="H17" s="40">
        <f>SUM(H19:H36)</f>
        <v>20</v>
      </c>
      <c r="I17" s="40">
        <f>SUM(I19:I36)</f>
        <v>0</v>
      </c>
    </row>
    <row r="18" spans="1:9" ht="25.5">
      <c r="A18" s="100" t="s">
        <v>292</v>
      </c>
      <c r="B18" s="96">
        <f>SUM(C18:F18)</f>
        <v>5</v>
      </c>
      <c r="C18" s="96">
        <v>5</v>
      </c>
      <c r="D18" s="160"/>
      <c r="E18" s="160"/>
      <c r="F18" s="160"/>
      <c r="G18" s="160"/>
      <c r="H18" s="160"/>
      <c r="I18" s="195"/>
    </row>
    <row r="19" spans="1:9" s="89" customFormat="1" ht="12.75">
      <c r="A19" s="129" t="s">
        <v>289</v>
      </c>
      <c r="B19" s="96">
        <f>SUM(C19:F19)</f>
        <v>155</v>
      </c>
      <c r="C19" s="125">
        <v>5</v>
      </c>
      <c r="D19" s="125">
        <v>150</v>
      </c>
      <c r="E19" s="125"/>
      <c r="F19" s="125"/>
      <c r="G19" s="196"/>
      <c r="H19" s="196">
        <v>20</v>
      </c>
      <c r="I19" s="197"/>
    </row>
    <row r="20" spans="1:9" s="89" customFormat="1" ht="12.75">
      <c r="A20" s="129" t="s">
        <v>278</v>
      </c>
      <c r="B20" s="96">
        <f>SUM(C20:F20)</f>
        <v>50</v>
      </c>
      <c r="C20" s="125"/>
      <c r="D20" s="125">
        <v>50</v>
      </c>
      <c r="E20" s="125"/>
      <c r="F20" s="125"/>
      <c r="G20" s="96"/>
      <c r="H20" s="96"/>
      <c r="I20" s="101"/>
    </row>
    <row r="21" spans="1:9" s="89" customFormat="1" ht="12.75">
      <c r="A21" s="129" t="s">
        <v>296</v>
      </c>
      <c r="B21" s="96">
        <v>12</v>
      </c>
      <c r="C21" s="125"/>
      <c r="D21" s="125">
        <v>12</v>
      </c>
      <c r="E21" s="125"/>
      <c r="F21" s="125"/>
      <c r="G21" s="96"/>
      <c r="H21" s="96"/>
      <c r="I21" s="101"/>
    </row>
    <row r="22" spans="1:9" s="89" customFormat="1" ht="12.75">
      <c r="A22" s="129" t="s">
        <v>233</v>
      </c>
      <c r="B22" s="96">
        <f aca="true" t="shared" si="0" ref="B22:B31">SUM(C22:F22)</f>
        <v>300</v>
      </c>
      <c r="C22" s="125"/>
      <c r="D22" s="125">
        <v>300</v>
      </c>
      <c r="E22" s="125"/>
      <c r="F22" s="125"/>
      <c r="G22" s="196"/>
      <c r="H22" s="96"/>
      <c r="I22" s="101"/>
    </row>
    <row r="23" spans="1:9" s="89" customFormat="1" ht="12.75">
      <c r="A23" s="129" t="s">
        <v>291</v>
      </c>
      <c r="B23" s="96">
        <f t="shared" si="0"/>
        <v>65</v>
      </c>
      <c r="C23" s="125"/>
      <c r="D23" s="125">
        <v>65</v>
      </c>
      <c r="E23" s="125"/>
      <c r="F23" s="125"/>
      <c r="G23" s="96"/>
      <c r="H23" s="96"/>
      <c r="I23" s="101"/>
    </row>
    <row r="24" spans="1:9" s="89" customFormat="1" ht="12.75">
      <c r="A24" s="129" t="s">
        <v>290</v>
      </c>
      <c r="B24" s="96">
        <f t="shared" si="0"/>
        <v>30</v>
      </c>
      <c r="C24" s="125"/>
      <c r="D24" s="125">
        <v>30</v>
      </c>
      <c r="E24" s="125"/>
      <c r="F24" s="125"/>
      <c r="G24" s="96"/>
      <c r="H24" s="96"/>
      <c r="I24" s="101"/>
    </row>
    <row r="25" spans="1:9" s="89" customFormat="1" ht="12.75">
      <c r="A25" s="129" t="s">
        <v>284</v>
      </c>
      <c r="B25" s="96">
        <f t="shared" si="0"/>
        <v>7</v>
      </c>
      <c r="C25" s="125"/>
      <c r="D25" s="125">
        <v>7</v>
      </c>
      <c r="E25" s="125"/>
      <c r="F25" s="125"/>
      <c r="G25" s="96"/>
      <c r="H25" s="96"/>
      <c r="I25" s="101"/>
    </row>
    <row r="26" spans="1:9" s="89" customFormat="1" ht="12.75">
      <c r="A26" s="129" t="s">
        <v>285</v>
      </c>
      <c r="B26" s="96">
        <f t="shared" si="0"/>
        <v>12</v>
      </c>
      <c r="C26" s="125"/>
      <c r="D26" s="125">
        <v>12</v>
      </c>
      <c r="E26" s="125"/>
      <c r="F26" s="125"/>
      <c r="G26" s="96"/>
      <c r="H26" s="96"/>
      <c r="I26" s="198"/>
    </row>
    <row r="27" spans="1:9" s="89" customFormat="1" ht="12.75">
      <c r="A27" s="129" t="s">
        <v>286</v>
      </c>
      <c r="B27" s="96">
        <f t="shared" si="0"/>
        <v>9</v>
      </c>
      <c r="C27" s="125"/>
      <c r="D27" s="125">
        <v>9</v>
      </c>
      <c r="E27" s="125"/>
      <c r="F27" s="125"/>
      <c r="G27" s="96"/>
      <c r="H27" s="96"/>
      <c r="I27" s="101"/>
    </row>
    <row r="28" spans="1:9" s="89" customFormat="1" ht="12.75">
      <c r="A28" s="129" t="s">
        <v>287</v>
      </c>
      <c r="B28" s="96">
        <f t="shared" si="0"/>
        <v>45</v>
      </c>
      <c r="C28" s="125"/>
      <c r="D28" s="125"/>
      <c r="E28" s="125"/>
      <c r="F28" s="125">
        <v>45</v>
      </c>
      <c r="G28" s="96"/>
      <c r="H28" s="96"/>
      <c r="I28" s="101"/>
    </row>
    <row r="29" spans="1:9" s="89" customFormat="1" ht="12.75">
      <c r="A29" s="129" t="s">
        <v>288</v>
      </c>
      <c r="B29" s="96">
        <f t="shared" si="0"/>
        <v>5</v>
      </c>
      <c r="C29" s="125"/>
      <c r="D29" s="125">
        <v>5</v>
      </c>
      <c r="E29" s="125"/>
      <c r="F29" s="125"/>
      <c r="G29" s="96"/>
      <c r="H29" s="96"/>
      <c r="I29" s="101"/>
    </row>
    <row r="30" spans="1:9" s="89" customFormat="1" ht="25.5">
      <c r="A30" s="158" t="s">
        <v>294</v>
      </c>
      <c r="B30" s="96">
        <f t="shared" si="0"/>
        <v>31</v>
      </c>
      <c r="C30" s="139">
        <v>31</v>
      </c>
      <c r="D30" s="139"/>
      <c r="E30" s="139"/>
      <c r="F30" s="139"/>
      <c r="G30" s="96"/>
      <c r="H30" s="96"/>
      <c r="I30" s="101"/>
    </row>
    <row r="31" spans="1:9" s="89" customFormat="1" ht="12.75">
      <c r="A31" s="158" t="s">
        <v>295</v>
      </c>
      <c r="B31" s="96">
        <f t="shared" si="0"/>
        <v>160</v>
      </c>
      <c r="C31" s="139"/>
      <c r="D31" s="139">
        <v>160</v>
      </c>
      <c r="E31" s="139"/>
      <c r="F31" s="139"/>
      <c r="G31" s="96"/>
      <c r="H31" s="96"/>
      <c r="I31" s="101"/>
    </row>
    <row r="32" spans="1:9" s="89" customFormat="1" ht="38.25">
      <c r="A32" s="158" t="s">
        <v>298</v>
      </c>
      <c r="B32" s="96"/>
      <c r="C32" s="139"/>
      <c r="D32" s="139"/>
      <c r="E32" s="139"/>
      <c r="F32" s="139"/>
      <c r="G32" s="96">
        <v>72</v>
      </c>
      <c r="H32" s="96"/>
      <c r="I32" s="101"/>
    </row>
    <row r="33" spans="1:9" s="89" customFormat="1" ht="12.75">
      <c r="A33" s="158" t="s">
        <v>299</v>
      </c>
      <c r="B33" s="96"/>
      <c r="C33" s="139"/>
      <c r="D33" s="139"/>
      <c r="E33" s="139"/>
      <c r="F33" s="139"/>
      <c r="G33" s="96">
        <v>3</v>
      </c>
      <c r="H33" s="96"/>
      <c r="I33" s="101"/>
    </row>
    <row r="34" spans="1:9" s="89" customFormat="1" ht="25.5">
      <c r="A34" s="158" t="s">
        <v>300</v>
      </c>
      <c r="B34" s="96"/>
      <c r="C34" s="139"/>
      <c r="D34" s="139"/>
      <c r="E34" s="139"/>
      <c r="F34" s="139"/>
      <c r="G34" s="96">
        <v>12</v>
      </c>
      <c r="H34" s="96"/>
      <c r="I34" s="101"/>
    </row>
    <row r="35" spans="1:9" s="89" customFormat="1" ht="12.75">
      <c r="A35" s="158" t="s">
        <v>115</v>
      </c>
      <c r="B35" s="96">
        <f>SUM(C35:F35)</f>
        <v>5</v>
      </c>
      <c r="C35" s="139">
        <v>5</v>
      </c>
      <c r="D35" s="139"/>
      <c r="E35" s="139"/>
      <c r="F35" s="139"/>
      <c r="G35" s="96"/>
      <c r="H35" s="96"/>
      <c r="I35" s="101"/>
    </row>
    <row r="36" spans="1:9" s="89" customFormat="1" ht="12.75">
      <c r="A36" s="138" t="s">
        <v>243</v>
      </c>
      <c r="B36" s="96">
        <f>SUM(C36:F36)</f>
        <v>50</v>
      </c>
      <c r="C36" s="139"/>
      <c r="D36" s="139">
        <v>50</v>
      </c>
      <c r="E36" s="139"/>
      <c r="F36" s="139"/>
      <c r="G36" s="96">
        <v>0</v>
      </c>
      <c r="H36" s="96">
        <v>0</v>
      </c>
      <c r="I36" s="101">
        <v>0</v>
      </c>
    </row>
    <row r="37" spans="1:9" ht="12.75">
      <c r="A37" s="55" t="s">
        <v>194</v>
      </c>
      <c r="B37" s="28">
        <f aca="true" t="shared" si="1" ref="B37:I37">SUM(B17)</f>
        <v>941</v>
      </c>
      <c r="C37" s="28">
        <f t="shared" si="1"/>
        <v>46</v>
      </c>
      <c r="D37" s="28">
        <f t="shared" si="1"/>
        <v>850</v>
      </c>
      <c r="E37" s="28">
        <f t="shared" si="1"/>
        <v>0</v>
      </c>
      <c r="F37" s="28">
        <f t="shared" si="1"/>
        <v>45</v>
      </c>
      <c r="G37" s="28">
        <f t="shared" si="1"/>
        <v>87</v>
      </c>
      <c r="H37" s="28">
        <f t="shared" si="1"/>
        <v>20</v>
      </c>
      <c r="I37" s="28">
        <f t="shared" si="1"/>
        <v>0</v>
      </c>
    </row>
    <row r="38" spans="1:9" ht="12.75">
      <c r="A38" s="403" t="s">
        <v>185</v>
      </c>
      <c r="B38" s="404"/>
      <c r="C38" s="404"/>
      <c r="D38" s="404"/>
      <c r="E38" s="404"/>
      <c r="F38" s="404"/>
      <c r="G38" s="404"/>
      <c r="H38" s="404"/>
      <c r="I38" s="405"/>
    </row>
    <row r="39" spans="1:9" ht="27" customHeight="1">
      <c r="A39" s="206" t="s">
        <v>314</v>
      </c>
      <c r="B39" s="193">
        <f>SUM(C39:F39)</f>
        <v>48</v>
      </c>
      <c r="C39" s="193">
        <v>48</v>
      </c>
      <c r="D39" s="193"/>
      <c r="E39" s="193"/>
      <c r="F39" s="193"/>
      <c r="G39" s="91">
        <v>0</v>
      </c>
      <c r="H39" s="91">
        <v>0</v>
      </c>
      <c r="I39" s="127">
        <v>0</v>
      </c>
    </row>
    <row r="40" spans="1:9" ht="42.75" customHeight="1">
      <c r="A40" s="206" t="s">
        <v>205</v>
      </c>
      <c r="B40" s="194">
        <v>73</v>
      </c>
      <c r="C40" s="194">
        <v>73</v>
      </c>
      <c r="D40" s="194"/>
      <c r="E40" s="194"/>
      <c r="F40" s="194"/>
      <c r="G40" s="90">
        <v>0</v>
      </c>
      <c r="H40" s="90">
        <v>0</v>
      </c>
      <c r="I40" s="128">
        <v>0</v>
      </c>
    </row>
    <row r="41" spans="1:9" ht="24" customHeight="1">
      <c r="A41" s="21" t="s">
        <v>320</v>
      </c>
      <c r="B41" s="17">
        <f>SUM(C41:F41)</f>
        <v>63</v>
      </c>
      <c r="C41" s="18">
        <v>63</v>
      </c>
      <c r="D41" s="18"/>
      <c r="E41" s="18"/>
      <c r="F41" s="18"/>
      <c r="G41" s="91"/>
      <c r="H41" s="91"/>
      <c r="I41" s="127"/>
    </row>
    <row r="42" spans="1:9" ht="24" customHeight="1">
      <c r="A42" s="207" t="s">
        <v>204</v>
      </c>
      <c r="B42" s="17">
        <f>SUM(C42:F42)</f>
        <v>60</v>
      </c>
      <c r="C42" s="18"/>
      <c r="D42" s="18">
        <v>30</v>
      </c>
      <c r="E42" s="18">
        <v>30</v>
      </c>
      <c r="F42" s="18"/>
      <c r="G42" s="91"/>
      <c r="H42" s="91"/>
      <c r="I42" s="127"/>
    </row>
    <row r="43" spans="1:9" ht="25.5">
      <c r="A43" s="60" t="s">
        <v>195</v>
      </c>
      <c r="B43" s="28">
        <f aca="true" t="shared" si="2" ref="B43:I43">SUM(B39:B42)</f>
        <v>244</v>
      </c>
      <c r="C43" s="28">
        <f t="shared" si="2"/>
        <v>184</v>
      </c>
      <c r="D43" s="28">
        <f t="shared" si="2"/>
        <v>30</v>
      </c>
      <c r="E43" s="28">
        <f t="shared" si="2"/>
        <v>30</v>
      </c>
      <c r="F43" s="28">
        <f t="shared" si="2"/>
        <v>0</v>
      </c>
      <c r="G43" s="28">
        <f t="shared" si="2"/>
        <v>0</v>
      </c>
      <c r="H43" s="28">
        <f t="shared" si="2"/>
        <v>0</v>
      </c>
      <c r="I43" s="56">
        <f t="shared" si="2"/>
        <v>0</v>
      </c>
    </row>
    <row r="44" spans="1:9" ht="12.75">
      <c r="A44" s="406" t="s">
        <v>186</v>
      </c>
      <c r="B44" s="398"/>
      <c r="C44" s="398"/>
      <c r="D44" s="398"/>
      <c r="E44" s="398"/>
      <c r="F44" s="398"/>
      <c r="G44" s="398"/>
      <c r="H44" s="398"/>
      <c r="I44" s="399"/>
    </row>
    <row r="45" spans="1:10" ht="37.5" customHeight="1">
      <c r="A45" s="208" t="s">
        <v>293</v>
      </c>
      <c r="B45" s="17">
        <f>SUM(C45:F45)</f>
        <v>252</v>
      </c>
      <c r="C45" s="17">
        <v>252</v>
      </c>
      <c r="D45" s="17"/>
      <c r="E45" s="17"/>
      <c r="F45" s="17"/>
      <c r="G45" s="17">
        <v>0</v>
      </c>
      <c r="H45" s="17">
        <v>0</v>
      </c>
      <c r="I45" s="52">
        <v>0</v>
      </c>
      <c r="J45" s="20"/>
    </row>
    <row r="46" spans="1:10" ht="37.5" customHeight="1">
      <c r="A46" s="210" t="s">
        <v>315</v>
      </c>
      <c r="B46" s="17">
        <f>SUM(C46:F46)</f>
        <v>1033</v>
      </c>
      <c r="C46" s="18"/>
      <c r="D46" s="18"/>
      <c r="E46" s="18">
        <v>600</v>
      </c>
      <c r="F46" s="18">
        <v>433</v>
      </c>
      <c r="G46" s="18"/>
      <c r="H46" s="18"/>
      <c r="I46" s="58"/>
      <c r="J46" s="20"/>
    </row>
    <row r="47" spans="1:10" ht="26.25" customHeight="1">
      <c r="A47" s="211" t="s">
        <v>215</v>
      </c>
      <c r="B47" s="17">
        <v>0</v>
      </c>
      <c r="C47" s="18"/>
      <c r="D47" s="18"/>
      <c r="E47" s="18"/>
      <c r="F47" s="18"/>
      <c r="G47" s="18">
        <v>4000</v>
      </c>
      <c r="H47" s="18">
        <v>4000</v>
      </c>
      <c r="I47" s="58">
        <v>4000</v>
      </c>
      <c r="J47" s="20"/>
    </row>
    <row r="48" spans="1:9" ht="12.75">
      <c r="A48" s="60" t="s">
        <v>196</v>
      </c>
      <c r="B48" s="28">
        <f aca="true" t="shared" si="3" ref="B48:I48">SUM(B45:B47)</f>
        <v>1285</v>
      </c>
      <c r="C48" s="28">
        <f t="shared" si="3"/>
        <v>252</v>
      </c>
      <c r="D48" s="28">
        <f t="shared" si="3"/>
        <v>0</v>
      </c>
      <c r="E48" s="28">
        <f t="shared" si="3"/>
        <v>600</v>
      </c>
      <c r="F48" s="28">
        <f t="shared" si="3"/>
        <v>433</v>
      </c>
      <c r="G48" s="28">
        <f t="shared" si="3"/>
        <v>4000</v>
      </c>
      <c r="H48" s="28">
        <f t="shared" si="3"/>
        <v>4000</v>
      </c>
      <c r="I48" s="56">
        <f t="shared" si="3"/>
        <v>4000</v>
      </c>
    </row>
    <row r="49" spans="1:9" ht="12.75">
      <c r="A49" s="407" t="s">
        <v>187</v>
      </c>
      <c r="B49" s="408"/>
      <c r="C49" s="408"/>
      <c r="D49" s="408"/>
      <c r="E49" s="408"/>
      <c r="F49" s="408"/>
      <c r="G49" s="408"/>
      <c r="H49" s="408"/>
      <c r="I49" s="409"/>
    </row>
    <row r="50" spans="1:9" ht="38.25">
      <c r="A50" s="209" t="s">
        <v>313</v>
      </c>
      <c r="B50" s="214">
        <f aca="true" t="shared" si="4" ref="B50:B57">SUM(C50:F50)</f>
        <v>5</v>
      </c>
      <c r="C50" s="214">
        <v>5</v>
      </c>
      <c r="D50" s="99"/>
      <c r="E50" s="99"/>
      <c r="F50" s="99"/>
      <c r="G50" s="212"/>
      <c r="H50" s="212"/>
      <c r="I50" s="212"/>
    </row>
    <row r="51" spans="1:9" ht="63.75">
      <c r="A51" s="215" t="s">
        <v>321</v>
      </c>
      <c r="B51" s="17">
        <f t="shared" si="4"/>
        <v>14</v>
      </c>
      <c r="C51" s="18"/>
      <c r="D51" s="18"/>
      <c r="E51" s="18">
        <v>8</v>
      </c>
      <c r="F51" s="18">
        <v>6</v>
      </c>
      <c r="G51" s="90">
        <v>0</v>
      </c>
      <c r="H51" s="90">
        <v>0</v>
      </c>
      <c r="I51" s="128">
        <v>0</v>
      </c>
    </row>
    <row r="52" spans="1:9" ht="38.25">
      <c r="A52" s="209" t="s">
        <v>318</v>
      </c>
      <c r="B52" s="17">
        <f t="shared" si="4"/>
        <v>3</v>
      </c>
      <c r="C52" s="91">
        <v>2</v>
      </c>
      <c r="D52" s="91">
        <v>1</v>
      </c>
      <c r="E52" s="18"/>
      <c r="F52" s="18"/>
      <c r="G52" s="91"/>
      <c r="H52" s="91"/>
      <c r="I52" s="127"/>
    </row>
    <row r="53" spans="1:9" ht="51">
      <c r="A53" s="215" t="s">
        <v>319</v>
      </c>
      <c r="B53" s="17">
        <f t="shared" si="4"/>
        <v>18</v>
      </c>
      <c r="C53" s="91"/>
      <c r="D53" s="91"/>
      <c r="E53" s="91">
        <v>10</v>
      </c>
      <c r="F53" s="91">
        <v>8</v>
      </c>
      <c r="G53" s="18"/>
      <c r="H53" s="18"/>
      <c r="I53" s="58"/>
    </row>
    <row r="54" spans="1:11" ht="25.5">
      <c r="A54" s="63" t="s">
        <v>246</v>
      </c>
      <c r="B54" s="17">
        <f t="shared" si="4"/>
        <v>230</v>
      </c>
      <c r="C54" s="24">
        <v>65</v>
      </c>
      <c r="D54" s="24">
        <v>55</v>
      </c>
      <c r="E54" s="24">
        <v>55</v>
      </c>
      <c r="F54" s="24">
        <v>55</v>
      </c>
      <c r="G54" s="90">
        <v>0</v>
      </c>
      <c r="H54" s="90">
        <v>0</v>
      </c>
      <c r="I54" s="128">
        <v>0</v>
      </c>
      <c r="K54" s="20"/>
    </row>
    <row r="55" spans="1:9" ht="27" customHeight="1">
      <c r="A55" s="63" t="s">
        <v>247</v>
      </c>
      <c r="B55" s="17">
        <f t="shared" si="4"/>
        <v>0</v>
      </c>
      <c r="C55" s="25"/>
      <c r="D55" s="25"/>
      <c r="E55" s="25"/>
      <c r="F55" s="25"/>
      <c r="G55" s="90">
        <v>0</v>
      </c>
      <c r="H55" s="90">
        <v>0</v>
      </c>
      <c r="I55" s="128">
        <v>0</v>
      </c>
    </row>
    <row r="56" spans="1:9" ht="25.5">
      <c r="A56" s="63" t="s">
        <v>248</v>
      </c>
      <c r="B56" s="17">
        <f t="shared" si="4"/>
        <v>0</v>
      </c>
      <c r="C56" s="25"/>
      <c r="D56" s="25"/>
      <c r="E56" s="25"/>
      <c r="F56" s="25"/>
      <c r="G56" s="90">
        <v>0</v>
      </c>
      <c r="H56" s="90">
        <v>0</v>
      </c>
      <c r="I56" s="128">
        <v>0</v>
      </c>
    </row>
    <row r="57" spans="1:9" ht="21.75">
      <c r="A57" s="185" t="s">
        <v>277</v>
      </c>
      <c r="B57" s="17">
        <f t="shared" si="4"/>
        <v>450</v>
      </c>
      <c r="C57" s="25">
        <v>113</v>
      </c>
      <c r="D57" s="25">
        <v>112</v>
      </c>
      <c r="E57" s="25">
        <v>113</v>
      </c>
      <c r="F57" s="25">
        <v>112</v>
      </c>
      <c r="G57" s="90">
        <v>0</v>
      </c>
      <c r="H57" s="90">
        <v>0</v>
      </c>
      <c r="I57" s="128">
        <v>0</v>
      </c>
    </row>
    <row r="58" spans="1:10" ht="12.75">
      <c r="A58" s="60" t="s">
        <v>198</v>
      </c>
      <c r="B58" s="28">
        <f>SUM(B50:B57)</f>
        <v>720</v>
      </c>
      <c r="C58" s="28">
        <f>SUM(C50:C57)</f>
        <v>185</v>
      </c>
      <c r="D58" s="28">
        <f>SUM(D50:D57)</f>
        <v>168</v>
      </c>
      <c r="E58" s="28">
        <f>SUM(E50:E57)</f>
        <v>186</v>
      </c>
      <c r="F58" s="28">
        <f>SUM(F50:F57)</f>
        <v>181</v>
      </c>
      <c r="G58" s="28">
        <f>SUM(G51:G56)</f>
        <v>0</v>
      </c>
      <c r="H58" s="28">
        <f>SUM(H51:H56)</f>
        <v>0</v>
      </c>
      <c r="I58" s="56">
        <f>SUM(I51:I56)</f>
        <v>0</v>
      </c>
      <c r="J58" s="30"/>
    </row>
    <row r="59" spans="1:9" s="142" customFormat="1" ht="13.5" thickBot="1">
      <c r="A59" s="144" t="s">
        <v>197</v>
      </c>
      <c r="B59" s="145">
        <f>SUM(B15+B37+B43+B48+B58)</f>
        <v>3190</v>
      </c>
      <c r="C59" s="145"/>
      <c r="D59" s="145"/>
      <c r="E59" s="145"/>
      <c r="F59" s="145"/>
      <c r="G59" s="145">
        <f>SUM(G15+G37+G43+G48+G58)</f>
        <v>4087</v>
      </c>
      <c r="H59" s="145">
        <f>SUM(H15+H37+H43+H48+H58)</f>
        <v>4020</v>
      </c>
      <c r="I59" s="146">
        <f>SUM(I15+I37+I43+I48+I58)</f>
        <v>4000</v>
      </c>
    </row>
    <row r="60" spans="1:9" ht="18.75" customHeight="1">
      <c r="A60" s="105" t="s">
        <v>250</v>
      </c>
      <c r="B60" s="106">
        <f aca="true" t="shared" si="5" ref="B60:I60">SUM(B59)</f>
        <v>3190</v>
      </c>
      <c r="C60" s="106">
        <f t="shared" si="5"/>
        <v>0</v>
      </c>
      <c r="D60" s="106">
        <f t="shared" si="5"/>
        <v>0</v>
      </c>
      <c r="E60" s="106">
        <f t="shared" si="5"/>
        <v>0</v>
      </c>
      <c r="F60" s="106">
        <f t="shared" si="5"/>
        <v>0</v>
      </c>
      <c r="G60" s="106">
        <f t="shared" si="5"/>
        <v>4087</v>
      </c>
      <c r="H60" s="106">
        <f t="shared" si="5"/>
        <v>4020</v>
      </c>
      <c r="I60" s="107">
        <f t="shared" si="5"/>
        <v>4000</v>
      </c>
    </row>
    <row r="61" spans="1:13" ht="12.75">
      <c r="A61" s="130" t="s">
        <v>230</v>
      </c>
      <c r="B61" s="108">
        <f aca="true" t="shared" si="6" ref="B61:I61">SUM(B54:B57)</f>
        <v>680</v>
      </c>
      <c r="C61" s="108">
        <f t="shared" si="6"/>
        <v>178</v>
      </c>
      <c r="D61" s="108">
        <f t="shared" si="6"/>
        <v>167</v>
      </c>
      <c r="E61" s="108">
        <f t="shared" si="6"/>
        <v>168</v>
      </c>
      <c r="F61" s="108">
        <f t="shared" si="6"/>
        <v>167</v>
      </c>
      <c r="G61" s="108">
        <f t="shared" si="6"/>
        <v>0</v>
      </c>
      <c r="H61" s="108">
        <f t="shared" si="6"/>
        <v>0</v>
      </c>
      <c r="I61" s="131">
        <f t="shared" si="6"/>
        <v>0</v>
      </c>
      <c r="J61" s="82"/>
      <c r="K61" s="82"/>
      <c r="L61" s="82"/>
      <c r="M61" s="4"/>
    </row>
    <row r="62" spans="1:13" ht="2.25" customHeight="1">
      <c r="A62" s="132"/>
      <c r="B62" s="109"/>
      <c r="C62" s="109"/>
      <c r="D62" s="109"/>
      <c r="E62" s="109"/>
      <c r="F62" s="109"/>
      <c r="G62" s="109"/>
      <c r="H62" s="109"/>
      <c r="I62" s="118"/>
      <c r="J62" s="82"/>
      <c r="K62" s="82"/>
      <c r="L62" s="82"/>
      <c r="M62" s="4"/>
    </row>
    <row r="63" spans="1:13" ht="15.75" customHeight="1" thickBot="1">
      <c r="A63" s="104" t="s">
        <v>232</v>
      </c>
      <c r="B63" s="103">
        <f aca="true" t="shared" si="7" ref="B63:I63">SUM(B15+B37+B43+B48+B58)-B54-B55-B56-B57</f>
        <v>2510</v>
      </c>
      <c r="C63" s="103">
        <f t="shared" si="7"/>
        <v>489</v>
      </c>
      <c r="D63" s="103">
        <f t="shared" si="7"/>
        <v>881</v>
      </c>
      <c r="E63" s="103">
        <f t="shared" si="7"/>
        <v>648</v>
      </c>
      <c r="F63" s="103">
        <f t="shared" si="7"/>
        <v>492</v>
      </c>
      <c r="G63" s="103">
        <f t="shared" si="7"/>
        <v>4087</v>
      </c>
      <c r="H63" s="103">
        <f t="shared" si="7"/>
        <v>4020</v>
      </c>
      <c r="I63" s="133">
        <f t="shared" si="7"/>
        <v>4000</v>
      </c>
      <c r="J63" s="82"/>
      <c r="K63" s="82"/>
      <c r="L63" s="82"/>
      <c r="M63" s="4"/>
    </row>
    <row r="64" spans="1:9" ht="18.75" thickBot="1">
      <c r="A64" s="400" t="s">
        <v>235</v>
      </c>
      <c r="B64" s="401"/>
      <c r="C64" s="401"/>
      <c r="D64" s="401"/>
      <c r="E64" s="401"/>
      <c r="F64" s="401"/>
      <c r="G64" s="401"/>
      <c r="H64" s="401"/>
      <c r="I64" s="402"/>
    </row>
    <row r="65" spans="1:9" ht="12.75">
      <c r="A65" s="410" t="s">
        <v>190</v>
      </c>
      <c r="B65" s="411"/>
      <c r="C65" s="411"/>
      <c r="D65" s="411"/>
      <c r="E65" s="411"/>
      <c r="F65" s="411"/>
      <c r="G65" s="411"/>
      <c r="H65" s="411"/>
      <c r="I65" s="412"/>
    </row>
    <row r="66" spans="1:9" ht="12.75">
      <c r="A66" s="406" t="s">
        <v>184</v>
      </c>
      <c r="B66" s="398"/>
      <c r="C66" s="398"/>
      <c r="D66" s="398"/>
      <c r="E66" s="398"/>
      <c r="F66" s="398"/>
      <c r="G66" s="398"/>
      <c r="H66" s="398"/>
      <c r="I66" s="399"/>
    </row>
    <row r="67" spans="1:9" ht="25.5">
      <c r="A67" s="61" t="s">
        <v>260</v>
      </c>
      <c r="B67" s="17">
        <f>SUM(C67:F67)</f>
        <v>10</v>
      </c>
      <c r="C67" s="17"/>
      <c r="D67" s="17">
        <v>10</v>
      </c>
      <c r="E67" s="17"/>
      <c r="F67" s="17"/>
      <c r="G67" s="90">
        <v>0</v>
      </c>
      <c r="H67" s="90">
        <v>0</v>
      </c>
      <c r="I67" s="128">
        <v>0</v>
      </c>
    </row>
    <row r="68" spans="1:9" ht="12.75">
      <c r="A68" s="60" t="s">
        <v>194</v>
      </c>
      <c r="B68" s="28">
        <f>SUM(B67)</f>
        <v>10</v>
      </c>
      <c r="C68" s="28"/>
      <c r="D68" s="28"/>
      <c r="E68" s="28"/>
      <c r="F68" s="28"/>
      <c r="G68" s="28">
        <f>SUM(G67)</f>
        <v>0</v>
      </c>
      <c r="H68" s="28">
        <f>SUM(H67)</f>
        <v>0</v>
      </c>
      <c r="I68" s="56">
        <f>SUM(I67)</f>
        <v>0</v>
      </c>
    </row>
    <row r="69" spans="1:9" ht="16.5" thickBot="1">
      <c r="A69" s="64" t="s">
        <v>197</v>
      </c>
      <c r="B69" s="32">
        <f>SUM(B68)</f>
        <v>10</v>
      </c>
      <c r="C69" s="32"/>
      <c r="D69" s="32"/>
      <c r="E69" s="32"/>
      <c r="F69" s="32"/>
      <c r="G69" s="32">
        <f aca="true" t="shared" si="8" ref="G69:I71">SUM(G68)</f>
        <v>0</v>
      </c>
      <c r="H69" s="32">
        <f t="shared" si="8"/>
        <v>0</v>
      </c>
      <c r="I69" s="65">
        <f t="shared" si="8"/>
        <v>0</v>
      </c>
    </row>
    <row r="70" spans="1:9" ht="17.25" thickBot="1">
      <c r="A70" s="105" t="s">
        <v>251</v>
      </c>
      <c r="B70" s="106">
        <f>SUM(B69)</f>
        <v>10</v>
      </c>
      <c r="C70" s="106"/>
      <c r="D70" s="106"/>
      <c r="E70" s="106"/>
      <c r="F70" s="106"/>
      <c r="G70" s="106">
        <f t="shared" si="8"/>
        <v>0</v>
      </c>
      <c r="H70" s="106">
        <f t="shared" si="8"/>
        <v>0</v>
      </c>
      <c r="I70" s="107">
        <f t="shared" si="8"/>
        <v>0</v>
      </c>
    </row>
    <row r="71" spans="1:9" ht="12.75">
      <c r="A71" s="111" t="s">
        <v>229</v>
      </c>
      <c r="B71" s="112">
        <f>SUM(B70)</f>
        <v>10</v>
      </c>
      <c r="C71" s="112"/>
      <c r="D71" s="112"/>
      <c r="E71" s="112"/>
      <c r="F71" s="112"/>
      <c r="G71" s="112">
        <f t="shared" si="8"/>
        <v>0</v>
      </c>
      <c r="H71" s="112">
        <f t="shared" si="8"/>
        <v>0</v>
      </c>
      <c r="I71" s="134">
        <f t="shared" si="8"/>
        <v>0</v>
      </c>
    </row>
    <row r="72" spans="1:9" ht="4.5" customHeight="1" thickBot="1">
      <c r="A72" s="80"/>
      <c r="B72" s="113"/>
      <c r="C72" s="110"/>
      <c r="D72" s="110"/>
      <c r="E72" s="110"/>
      <c r="F72" s="110"/>
      <c r="G72" s="110"/>
      <c r="H72" s="114"/>
      <c r="I72" s="115"/>
    </row>
    <row r="73" spans="1:9" ht="18.75" thickBot="1">
      <c r="A73" s="400" t="s">
        <v>236</v>
      </c>
      <c r="B73" s="401"/>
      <c r="C73" s="401"/>
      <c r="D73" s="401"/>
      <c r="E73" s="401"/>
      <c r="F73" s="401"/>
      <c r="G73" s="401"/>
      <c r="H73" s="401"/>
      <c r="I73" s="402"/>
    </row>
    <row r="74" spans="1:9" ht="12.75">
      <c r="A74" s="407" t="s">
        <v>190</v>
      </c>
      <c r="B74" s="408"/>
      <c r="C74" s="408"/>
      <c r="D74" s="408"/>
      <c r="E74" s="408"/>
      <c r="F74" s="408"/>
      <c r="G74" s="408"/>
      <c r="H74" s="408"/>
      <c r="I74" s="409"/>
    </row>
    <row r="75" spans="1:9" ht="12.75">
      <c r="A75" s="406" t="s">
        <v>184</v>
      </c>
      <c r="B75" s="398"/>
      <c r="C75" s="398"/>
      <c r="D75" s="398"/>
      <c r="E75" s="398"/>
      <c r="F75" s="398"/>
      <c r="G75" s="398"/>
      <c r="H75" s="398"/>
      <c r="I75" s="399"/>
    </row>
    <row r="76" spans="1:9" ht="12.75">
      <c r="A76" s="135" t="s">
        <v>121</v>
      </c>
      <c r="B76" s="17">
        <f>SUM(C76:F76)</f>
        <v>13</v>
      </c>
      <c r="C76" s="93"/>
      <c r="D76" s="93">
        <v>13</v>
      </c>
      <c r="E76" s="93"/>
      <c r="F76" s="93"/>
      <c r="G76" s="90">
        <v>0</v>
      </c>
      <c r="H76" s="90">
        <v>0</v>
      </c>
      <c r="I76" s="128">
        <v>0</v>
      </c>
    </row>
    <row r="77" spans="1:9" ht="12.75">
      <c r="A77" s="135" t="s">
        <v>122</v>
      </c>
      <c r="B77" s="17">
        <f>SUM(C77:F77)</f>
        <v>46</v>
      </c>
      <c r="C77" s="93"/>
      <c r="D77" s="93">
        <v>46</v>
      </c>
      <c r="E77" s="93"/>
      <c r="F77" s="93"/>
      <c r="G77" s="90">
        <v>0</v>
      </c>
      <c r="H77" s="90">
        <v>0</v>
      </c>
      <c r="I77" s="128">
        <v>0</v>
      </c>
    </row>
    <row r="78" spans="1:9" ht="12.75">
      <c r="A78" s="135" t="s">
        <v>123</v>
      </c>
      <c r="B78" s="17">
        <f>SUM(C78:F78)</f>
        <v>13</v>
      </c>
      <c r="C78" s="93"/>
      <c r="D78" s="93">
        <v>13</v>
      </c>
      <c r="E78" s="93"/>
      <c r="F78" s="93"/>
      <c r="G78" s="90">
        <v>0</v>
      </c>
      <c r="H78" s="90">
        <v>0</v>
      </c>
      <c r="I78" s="128">
        <v>0</v>
      </c>
    </row>
    <row r="79" spans="1:9" ht="12.75">
      <c r="A79" s="135" t="s">
        <v>124</v>
      </c>
      <c r="B79" s="17">
        <f>SUM(C79:F79)</f>
        <v>28</v>
      </c>
      <c r="C79" s="17"/>
      <c r="D79" s="17">
        <v>28</v>
      </c>
      <c r="E79" s="17"/>
      <c r="F79" s="17"/>
      <c r="G79" s="90">
        <v>0</v>
      </c>
      <c r="H79" s="90">
        <v>0</v>
      </c>
      <c r="I79" s="128">
        <v>0</v>
      </c>
    </row>
    <row r="80" spans="1:9" ht="12.75">
      <c r="A80" s="66" t="s">
        <v>194</v>
      </c>
      <c r="B80" s="36">
        <f aca="true" t="shared" si="9" ref="B80:I80">SUM(B76:B79)</f>
        <v>100</v>
      </c>
      <c r="C80" s="36">
        <f t="shared" si="9"/>
        <v>0</v>
      </c>
      <c r="D80" s="36">
        <f t="shared" si="9"/>
        <v>100</v>
      </c>
      <c r="E80" s="36">
        <f t="shared" si="9"/>
        <v>0</v>
      </c>
      <c r="F80" s="36">
        <f t="shared" si="9"/>
        <v>0</v>
      </c>
      <c r="G80" s="36">
        <f t="shared" si="9"/>
        <v>0</v>
      </c>
      <c r="H80" s="36">
        <f t="shared" si="9"/>
        <v>0</v>
      </c>
      <c r="I80" s="75">
        <f t="shared" si="9"/>
        <v>0</v>
      </c>
    </row>
    <row r="81" spans="1:9" ht="12.75">
      <c r="A81" s="407" t="s">
        <v>186</v>
      </c>
      <c r="B81" s="408"/>
      <c r="C81" s="408"/>
      <c r="D81" s="408"/>
      <c r="E81" s="408"/>
      <c r="F81" s="408"/>
      <c r="G81" s="408"/>
      <c r="H81" s="408"/>
      <c r="I81" s="409"/>
    </row>
    <row r="82" spans="1:10" ht="39" customHeight="1">
      <c r="A82" s="59" t="s">
        <v>206</v>
      </c>
      <c r="B82" s="17">
        <f>SUM(C82:F82)</f>
        <v>940</v>
      </c>
      <c r="C82" s="18"/>
      <c r="D82" s="18">
        <v>300</v>
      </c>
      <c r="E82" s="18">
        <v>400</v>
      </c>
      <c r="F82" s="18">
        <v>240</v>
      </c>
      <c r="G82" s="18">
        <v>2250</v>
      </c>
      <c r="H82" s="18">
        <v>0</v>
      </c>
      <c r="I82" s="58">
        <v>0</v>
      </c>
      <c r="J82" s="20"/>
    </row>
    <row r="83" spans="1:9" ht="12.75">
      <c r="A83" s="60" t="s">
        <v>196</v>
      </c>
      <c r="B83" s="28">
        <f aca="true" t="shared" si="10" ref="B83:I83">SUM(B82)</f>
        <v>940</v>
      </c>
      <c r="C83" s="28">
        <f t="shared" si="10"/>
        <v>0</v>
      </c>
      <c r="D83" s="28">
        <f t="shared" si="10"/>
        <v>300</v>
      </c>
      <c r="E83" s="28">
        <f t="shared" si="10"/>
        <v>400</v>
      </c>
      <c r="F83" s="28">
        <f t="shared" si="10"/>
        <v>240</v>
      </c>
      <c r="G83" s="28">
        <f t="shared" si="10"/>
        <v>2250</v>
      </c>
      <c r="H83" s="28">
        <f t="shared" si="10"/>
        <v>0</v>
      </c>
      <c r="I83" s="56">
        <f t="shared" si="10"/>
        <v>0</v>
      </c>
    </row>
    <row r="84" spans="1:9" ht="12.75">
      <c r="A84" s="407" t="s">
        <v>187</v>
      </c>
      <c r="B84" s="408"/>
      <c r="C84" s="408"/>
      <c r="D84" s="408"/>
      <c r="E84" s="408"/>
      <c r="F84" s="408"/>
      <c r="G84" s="408"/>
      <c r="H84" s="408"/>
      <c r="I84" s="409"/>
    </row>
    <row r="85" spans="1:9" ht="40.5" customHeight="1">
      <c r="A85" s="209" t="s">
        <v>317</v>
      </c>
      <c r="B85" s="17">
        <f>SUM(C85:F85)</f>
        <v>38</v>
      </c>
      <c r="C85" s="18"/>
      <c r="D85" s="18">
        <v>20</v>
      </c>
      <c r="E85" s="18">
        <v>10</v>
      </c>
      <c r="F85" s="18">
        <v>8</v>
      </c>
      <c r="G85" s="18"/>
      <c r="H85" s="90">
        <v>0</v>
      </c>
      <c r="I85" s="128">
        <v>0</v>
      </c>
    </row>
    <row r="86" spans="1:9" ht="40.5" customHeight="1">
      <c r="A86" s="210" t="s">
        <v>316</v>
      </c>
      <c r="B86" s="17">
        <f>SUM(C86:F86)</f>
        <v>22</v>
      </c>
      <c r="C86" s="18"/>
      <c r="D86" s="18">
        <v>11</v>
      </c>
      <c r="E86" s="18">
        <v>6</v>
      </c>
      <c r="F86" s="18">
        <v>5</v>
      </c>
      <c r="G86" s="18"/>
      <c r="H86" s="90"/>
      <c r="I86" s="128"/>
    </row>
    <row r="87" spans="1:13" ht="12.75">
      <c r="A87" s="60" t="s">
        <v>198</v>
      </c>
      <c r="B87" s="28">
        <f aca="true" t="shared" si="11" ref="B87:I87">SUM(B85:B86)</f>
        <v>60</v>
      </c>
      <c r="C87" s="28">
        <f t="shared" si="11"/>
        <v>0</v>
      </c>
      <c r="D87" s="28">
        <f t="shared" si="11"/>
        <v>31</v>
      </c>
      <c r="E87" s="28">
        <f t="shared" si="11"/>
        <v>16</v>
      </c>
      <c r="F87" s="28">
        <f t="shared" si="11"/>
        <v>13</v>
      </c>
      <c r="G87" s="28">
        <f t="shared" si="11"/>
        <v>0</v>
      </c>
      <c r="H87" s="28">
        <f t="shared" si="11"/>
        <v>0</v>
      </c>
      <c r="I87" s="56">
        <f t="shared" si="11"/>
        <v>0</v>
      </c>
      <c r="M87" t="s">
        <v>216</v>
      </c>
    </row>
    <row r="88" spans="1:9" ht="16.5" thickBot="1">
      <c r="A88" s="64" t="s">
        <v>197</v>
      </c>
      <c r="B88" s="32">
        <f aca="true" t="shared" si="12" ref="B88:I88">SUM(B80+B83+B87)</f>
        <v>1100</v>
      </c>
      <c r="C88" s="32">
        <f t="shared" si="12"/>
        <v>0</v>
      </c>
      <c r="D88" s="32">
        <f t="shared" si="12"/>
        <v>431</v>
      </c>
      <c r="E88" s="32">
        <f t="shared" si="12"/>
        <v>416</v>
      </c>
      <c r="F88" s="32">
        <f t="shared" si="12"/>
        <v>253</v>
      </c>
      <c r="G88" s="32">
        <f t="shared" si="12"/>
        <v>2250</v>
      </c>
      <c r="H88" s="32">
        <f t="shared" si="12"/>
        <v>0</v>
      </c>
      <c r="I88" s="32">
        <f t="shared" si="12"/>
        <v>0</v>
      </c>
    </row>
    <row r="89" spans="1:9" ht="18" customHeight="1" thickBot="1">
      <c r="A89" s="33" t="s">
        <v>252</v>
      </c>
      <c r="B89" s="34">
        <f aca="true" t="shared" si="13" ref="B89:I90">SUM(B88)</f>
        <v>1100</v>
      </c>
      <c r="C89" s="34">
        <f t="shared" si="13"/>
        <v>0</v>
      </c>
      <c r="D89" s="34">
        <f t="shared" si="13"/>
        <v>431</v>
      </c>
      <c r="E89" s="34">
        <f t="shared" si="13"/>
        <v>416</v>
      </c>
      <c r="F89" s="34">
        <f t="shared" si="13"/>
        <v>253</v>
      </c>
      <c r="G89" s="34">
        <f t="shared" si="13"/>
        <v>2250</v>
      </c>
      <c r="H89" s="34">
        <f t="shared" si="13"/>
        <v>0</v>
      </c>
      <c r="I89" s="35">
        <f t="shared" si="13"/>
        <v>0</v>
      </c>
    </row>
    <row r="90" spans="1:13" ht="13.5" thickBot="1">
      <c r="A90" s="111" t="s">
        <v>232</v>
      </c>
      <c r="B90" s="116">
        <f t="shared" si="13"/>
        <v>1100</v>
      </c>
      <c r="C90" s="116">
        <f t="shared" si="13"/>
        <v>0</v>
      </c>
      <c r="D90" s="116">
        <f t="shared" si="13"/>
        <v>431</v>
      </c>
      <c r="E90" s="116">
        <f t="shared" si="13"/>
        <v>416</v>
      </c>
      <c r="F90" s="116">
        <f t="shared" si="13"/>
        <v>253</v>
      </c>
      <c r="G90" s="116">
        <f t="shared" si="13"/>
        <v>2250</v>
      </c>
      <c r="H90" s="116">
        <f t="shared" si="13"/>
        <v>0</v>
      </c>
      <c r="I90" s="117">
        <f t="shared" si="13"/>
        <v>0</v>
      </c>
      <c r="J90" s="82"/>
      <c r="K90" s="82"/>
      <c r="L90" s="82"/>
      <c r="M90" s="4"/>
    </row>
    <row r="91" spans="1:9" ht="16.5" thickBot="1">
      <c r="A91" s="419" t="s">
        <v>237</v>
      </c>
      <c r="B91" s="420"/>
      <c r="C91" s="420"/>
      <c r="D91" s="420"/>
      <c r="E91" s="420"/>
      <c r="F91" s="420"/>
      <c r="G91" s="420"/>
      <c r="H91" s="420"/>
      <c r="I91" s="421"/>
    </row>
    <row r="92" spans="1:9" ht="12.75">
      <c r="A92" s="410" t="s">
        <v>190</v>
      </c>
      <c r="B92" s="411"/>
      <c r="C92" s="411"/>
      <c r="D92" s="411"/>
      <c r="E92" s="411"/>
      <c r="F92" s="411"/>
      <c r="G92" s="411"/>
      <c r="H92" s="411"/>
      <c r="I92" s="412"/>
    </row>
    <row r="93" spans="1:9" ht="12.75">
      <c r="A93" s="407" t="s">
        <v>184</v>
      </c>
      <c r="B93" s="408"/>
      <c r="C93" s="408"/>
      <c r="D93" s="408"/>
      <c r="E93" s="408"/>
      <c r="F93" s="408"/>
      <c r="G93" s="408"/>
      <c r="H93" s="408"/>
      <c r="I93" s="409"/>
    </row>
    <row r="94" spans="1:9" ht="12.75">
      <c r="A94" s="7" t="s">
        <v>275</v>
      </c>
      <c r="B94" s="17">
        <f aca="true" t="shared" si="14" ref="B94:B99">SUM(C94:F94)</f>
        <v>250</v>
      </c>
      <c r="C94" s="172">
        <v>250</v>
      </c>
      <c r="D94" s="172"/>
      <c r="E94" s="172"/>
      <c r="F94" s="172"/>
      <c r="G94" s="91">
        <v>0</v>
      </c>
      <c r="H94" s="91">
        <v>0</v>
      </c>
      <c r="I94" s="127">
        <v>0</v>
      </c>
    </row>
    <row r="95" spans="1:9" ht="12.75">
      <c r="A95" s="7" t="s">
        <v>276</v>
      </c>
      <c r="B95" s="17">
        <f t="shared" si="14"/>
        <v>10</v>
      </c>
      <c r="C95" s="93"/>
      <c r="D95" s="93">
        <v>10</v>
      </c>
      <c r="E95" s="93"/>
      <c r="F95" s="93"/>
      <c r="G95" s="90">
        <v>0</v>
      </c>
      <c r="H95" s="90">
        <v>0</v>
      </c>
      <c r="I95" s="128">
        <v>0</v>
      </c>
    </row>
    <row r="96" spans="1:9" ht="12.75">
      <c r="A96" s="7" t="s">
        <v>274</v>
      </c>
      <c r="B96" s="17">
        <f t="shared" si="14"/>
        <v>10</v>
      </c>
      <c r="C96" s="93"/>
      <c r="D96" s="93">
        <v>10</v>
      </c>
      <c r="E96" s="93"/>
      <c r="F96" s="93"/>
      <c r="G96" s="90">
        <v>0</v>
      </c>
      <c r="H96" s="90">
        <v>0</v>
      </c>
      <c r="I96" s="128">
        <v>0</v>
      </c>
    </row>
    <row r="97" spans="1:9" ht="12.75">
      <c r="A97" s="7" t="s">
        <v>262</v>
      </c>
      <c r="B97" s="17">
        <f t="shared" si="14"/>
        <v>6</v>
      </c>
      <c r="C97" s="93"/>
      <c r="D97" s="93">
        <v>6</v>
      </c>
      <c r="E97" s="93"/>
      <c r="F97" s="93"/>
      <c r="G97" s="90">
        <v>0</v>
      </c>
      <c r="H97" s="90">
        <v>0</v>
      </c>
      <c r="I97" s="128">
        <v>0</v>
      </c>
    </row>
    <row r="98" spans="1:9" ht="12.75">
      <c r="A98" s="7" t="s">
        <v>125</v>
      </c>
      <c r="B98" s="17">
        <f t="shared" si="14"/>
        <v>26</v>
      </c>
      <c r="C98" s="93"/>
      <c r="D98" s="93"/>
      <c r="E98" s="93">
        <v>26</v>
      </c>
      <c r="F98" s="93"/>
      <c r="G98" s="90"/>
      <c r="H98" s="90"/>
      <c r="I98" s="128"/>
    </row>
    <row r="99" spans="1:9" ht="12.75">
      <c r="A99" s="7" t="s">
        <v>238</v>
      </c>
      <c r="B99" s="17">
        <f t="shared" si="14"/>
        <v>48</v>
      </c>
      <c r="C99" s="93"/>
      <c r="D99" s="93"/>
      <c r="E99" s="93"/>
      <c r="F99" s="93">
        <v>48</v>
      </c>
      <c r="G99" s="90">
        <v>0</v>
      </c>
      <c r="H99" s="90">
        <v>0</v>
      </c>
      <c r="I99" s="128">
        <v>0</v>
      </c>
    </row>
    <row r="100" spans="1:9" ht="12.75">
      <c r="A100" s="60" t="s">
        <v>194</v>
      </c>
      <c r="B100" s="28">
        <f>SUM(B94:B99)</f>
        <v>350</v>
      </c>
      <c r="C100" s="28">
        <f>SUM(C94:C99)</f>
        <v>250</v>
      </c>
      <c r="D100" s="28">
        <f>SUM(D94:D99)</f>
        <v>26</v>
      </c>
      <c r="E100" s="28">
        <f>SUM(E94:E99)</f>
        <v>26</v>
      </c>
      <c r="F100" s="28">
        <f>SUM(F94:F99)</f>
        <v>48</v>
      </c>
      <c r="G100" s="28">
        <f>SUM(G94)</f>
        <v>0</v>
      </c>
      <c r="H100" s="28">
        <f>SUM(H94)</f>
        <v>0</v>
      </c>
      <c r="I100" s="56">
        <f>SUM(I94)</f>
        <v>0</v>
      </c>
    </row>
    <row r="101" spans="1:9" ht="15.75">
      <c r="A101" s="67" t="s">
        <v>197</v>
      </c>
      <c r="B101" s="29">
        <f aca="true" t="shared" si="15" ref="B101:I103">SUM(B100)</f>
        <v>350</v>
      </c>
      <c r="C101" s="29">
        <f t="shared" si="15"/>
        <v>250</v>
      </c>
      <c r="D101" s="29">
        <f t="shared" si="15"/>
        <v>26</v>
      </c>
      <c r="E101" s="29">
        <f t="shared" si="15"/>
        <v>26</v>
      </c>
      <c r="F101" s="29">
        <f t="shared" si="15"/>
        <v>48</v>
      </c>
      <c r="G101" s="29">
        <f t="shared" si="15"/>
        <v>0</v>
      </c>
      <c r="H101" s="29">
        <f t="shared" si="15"/>
        <v>0</v>
      </c>
      <c r="I101" s="68">
        <f t="shared" si="15"/>
        <v>0</v>
      </c>
    </row>
    <row r="102" spans="1:9" ht="17.25" thickBot="1">
      <c r="A102" s="69" t="s">
        <v>253</v>
      </c>
      <c r="B102" s="31">
        <f t="shared" si="15"/>
        <v>350</v>
      </c>
      <c r="C102" s="31">
        <f t="shared" si="15"/>
        <v>250</v>
      </c>
      <c r="D102" s="31">
        <f t="shared" si="15"/>
        <v>26</v>
      </c>
      <c r="E102" s="31">
        <f t="shared" si="15"/>
        <v>26</v>
      </c>
      <c r="F102" s="31">
        <f t="shared" si="15"/>
        <v>48</v>
      </c>
      <c r="G102" s="31">
        <f t="shared" si="15"/>
        <v>0</v>
      </c>
      <c r="H102" s="31">
        <f t="shared" si="15"/>
        <v>0</v>
      </c>
      <c r="I102" s="70">
        <f t="shared" si="15"/>
        <v>0</v>
      </c>
    </row>
    <row r="103" spans="1:9" ht="16.5" customHeight="1" thickBot="1">
      <c r="A103" s="111" t="s">
        <v>232</v>
      </c>
      <c r="B103" s="116">
        <f t="shared" si="15"/>
        <v>350</v>
      </c>
      <c r="C103" s="116">
        <f t="shared" si="15"/>
        <v>250</v>
      </c>
      <c r="D103" s="116">
        <f t="shared" si="15"/>
        <v>26</v>
      </c>
      <c r="E103" s="116">
        <f t="shared" si="15"/>
        <v>26</v>
      </c>
      <c r="F103" s="116">
        <f t="shared" si="15"/>
        <v>48</v>
      </c>
      <c r="G103" s="116">
        <f t="shared" si="15"/>
        <v>0</v>
      </c>
      <c r="H103" s="116">
        <f t="shared" si="15"/>
        <v>0</v>
      </c>
      <c r="I103" s="117">
        <f t="shared" si="15"/>
        <v>0</v>
      </c>
    </row>
    <row r="104" spans="1:9" s="1" customFormat="1" ht="18.75" thickBot="1">
      <c r="A104" s="400" t="s">
        <v>217</v>
      </c>
      <c r="B104" s="401"/>
      <c r="C104" s="401"/>
      <c r="D104" s="401"/>
      <c r="E104" s="401"/>
      <c r="F104" s="401"/>
      <c r="G104" s="401"/>
      <c r="H104" s="401"/>
      <c r="I104" s="402"/>
    </row>
    <row r="105" spans="1:9" ht="12.75">
      <c r="A105" s="480" t="s">
        <v>181</v>
      </c>
      <c r="B105" s="481"/>
      <c r="C105" s="481"/>
      <c r="D105" s="481"/>
      <c r="E105" s="481"/>
      <c r="F105" s="481"/>
      <c r="G105" s="481"/>
      <c r="H105" s="481"/>
      <c r="I105" s="482"/>
    </row>
    <row r="106" spans="1:9" ht="25.5">
      <c r="A106" s="71" t="s">
        <v>212</v>
      </c>
      <c r="B106" s="17">
        <f>SUM(C106:F106)</f>
        <v>458</v>
      </c>
      <c r="C106" s="94"/>
      <c r="D106" s="94">
        <v>458</v>
      </c>
      <c r="E106" s="94"/>
      <c r="F106" s="94"/>
      <c r="G106" s="90">
        <v>0</v>
      </c>
      <c r="H106" s="90">
        <v>0</v>
      </c>
      <c r="I106" s="128">
        <v>0</v>
      </c>
    </row>
    <row r="107" spans="1:9" ht="25.5">
      <c r="A107" s="72" t="s">
        <v>272</v>
      </c>
      <c r="B107" s="26">
        <f>SUM(B108:B113)</f>
        <v>3116</v>
      </c>
      <c r="C107" s="26"/>
      <c r="D107" s="26"/>
      <c r="E107" s="26"/>
      <c r="F107" s="26"/>
      <c r="G107" s="90">
        <v>0</v>
      </c>
      <c r="H107" s="90">
        <v>0</v>
      </c>
      <c r="I107" s="128">
        <v>0</v>
      </c>
    </row>
    <row r="108" spans="1:9" ht="12.75">
      <c r="A108" s="219" t="s">
        <v>224</v>
      </c>
      <c r="B108" s="191">
        <v>300</v>
      </c>
      <c r="C108" s="46"/>
      <c r="D108" s="46"/>
      <c r="E108" s="46"/>
      <c r="F108" s="46"/>
      <c r="G108" s="90">
        <v>0</v>
      </c>
      <c r="H108" s="90">
        <v>0</v>
      </c>
      <c r="I108" s="128">
        <v>0</v>
      </c>
    </row>
    <row r="109" spans="1:9" ht="15.75" customHeight="1">
      <c r="A109" s="220" t="s">
        <v>225</v>
      </c>
      <c r="B109" s="191">
        <v>1500</v>
      </c>
      <c r="C109" s="46"/>
      <c r="D109" s="46"/>
      <c r="E109" s="46"/>
      <c r="F109" s="46"/>
      <c r="G109" s="90">
        <v>0</v>
      </c>
      <c r="H109" s="90">
        <v>0</v>
      </c>
      <c r="I109" s="128">
        <v>0</v>
      </c>
    </row>
    <row r="110" spans="1:9" ht="12.75">
      <c r="A110" s="220" t="s">
        <v>126</v>
      </c>
      <c r="B110" s="191">
        <v>270</v>
      </c>
      <c r="C110" s="161"/>
      <c r="D110" s="161"/>
      <c r="E110" s="161"/>
      <c r="F110" s="161"/>
      <c r="G110" s="162">
        <v>0</v>
      </c>
      <c r="H110" s="162">
        <v>0</v>
      </c>
      <c r="I110" s="163">
        <v>0</v>
      </c>
    </row>
    <row r="111" spans="1:9" ht="25.5">
      <c r="A111" s="95" t="s">
        <v>127</v>
      </c>
      <c r="B111" s="94">
        <v>406</v>
      </c>
      <c r="C111" s="216"/>
      <c r="D111" s="216"/>
      <c r="E111" s="216"/>
      <c r="F111" s="216"/>
      <c r="G111" s="217"/>
      <c r="H111" s="217"/>
      <c r="I111" s="218"/>
    </row>
    <row r="112" spans="1:9" ht="12.75">
      <c r="A112" s="95" t="s">
        <v>227</v>
      </c>
      <c r="B112" s="94">
        <v>500</v>
      </c>
      <c r="C112" s="216"/>
      <c r="D112" s="216"/>
      <c r="E112" s="216"/>
      <c r="F112" s="216"/>
      <c r="G112" s="217"/>
      <c r="H112" s="217"/>
      <c r="I112" s="218"/>
    </row>
    <row r="113" spans="1:9" ht="39" thickBot="1">
      <c r="A113" s="95" t="s">
        <v>128</v>
      </c>
      <c r="B113" s="94">
        <v>140</v>
      </c>
      <c r="C113" s="216"/>
      <c r="D113" s="216"/>
      <c r="E113" s="216"/>
      <c r="F113" s="216"/>
      <c r="G113" s="217"/>
      <c r="H113" s="217"/>
      <c r="I113" s="218"/>
    </row>
    <row r="114" spans="1:9" ht="18.75" customHeight="1" thickBot="1">
      <c r="A114" s="164" t="s">
        <v>192</v>
      </c>
      <c r="B114" s="165">
        <f>SUM(B106+B107)</f>
        <v>3574</v>
      </c>
      <c r="C114" s="165"/>
      <c r="D114" s="165"/>
      <c r="E114" s="165"/>
      <c r="F114" s="165"/>
      <c r="G114" s="165">
        <f>SUM(G106:G107)</f>
        <v>0</v>
      </c>
      <c r="H114" s="165">
        <f>SUM(H106:H107)</f>
        <v>0</v>
      </c>
      <c r="I114" s="166">
        <f>SUM(I106:I107)</f>
        <v>0</v>
      </c>
    </row>
    <row r="115" spans="1:9" ht="18.75" customHeight="1">
      <c r="A115" s="222" t="s">
        <v>129</v>
      </c>
      <c r="B115" s="232"/>
      <c r="C115" s="232"/>
      <c r="D115" s="232"/>
      <c r="E115" s="232"/>
      <c r="F115" s="232"/>
      <c r="G115" s="232"/>
      <c r="H115" s="232"/>
      <c r="I115" s="233"/>
    </row>
    <row r="116" spans="1:9" ht="30.75" customHeight="1">
      <c r="A116" s="48" t="s">
        <v>272</v>
      </c>
      <c r="B116" s="27">
        <f>SUM(B117)</f>
        <v>3108</v>
      </c>
      <c r="C116" s="27"/>
      <c r="D116" s="27"/>
      <c r="E116" s="27"/>
      <c r="F116" s="27"/>
      <c r="G116" s="27"/>
      <c r="H116" s="27"/>
      <c r="I116" s="27"/>
    </row>
    <row r="117" spans="1:9" ht="27" customHeight="1">
      <c r="A117" s="223" t="s">
        <v>130</v>
      </c>
      <c r="B117" s="94">
        <v>3108</v>
      </c>
      <c r="C117" s="27"/>
      <c r="D117" s="27"/>
      <c r="E117" s="27"/>
      <c r="F117" s="27"/>
      <c r="G117" s="27"/>
      <c r="H117" s="27"/>
      <c r="I117" s="27"/>
    </row>
    <row r="118" spans="1:9" ht="18.75" customHeight="1">
      <c r="A118" s="224" t="s">
        <v>131</v>
      </c>
      <c r="B118" s="27">
        <f>SUM(B116)</f>
        <v>3108</v>
      </c>
      <c r="C118" s="27"/>
      <c r="D118" s="27"/>
      <c r="E118" s="27"/>
      <c r="F118" s="27"/>
      <c r="G118" s="27"/>
      <c r="H118" s="27"/>
      <c r="I118" s="27"/>
    </row>
    <row r="119" spans="1:9" ht="12.75">
      <c r="A119" s="410" t="s">
        <v>190</v>
      </c>
      <c r="B119" s="411"/>
      <c r="C119" s="411"/>
      <c r="D119" s="411"/>
      <c r="E119" s="411"/>
      <c r="F119" s="411"/>
      <c r="G119" s="411"/>
      <c r="H119" s="411"/>
      <c r="I119" s="412"/>
    </row>
    <row r="120" spans="1:9" ht="12.75">
      <c r="A120" s="406" t="s">
        <v>183</v>
      </c>
      <c r="B120" s="398"/>
      <c r="C120" s="398"/>
      <c r="D120" s="398"/>
      <c r="E120" s="398"/>
      <c r="F120" s="398"/>
      <c r="G120" s="398"/>
      <c r="H120" s="398"/>
      <c r="I120" s="399"/>
    </row>
    <row r="121" spans="1:9" ht="20.25" customHeight="1">
      <c r="A121" s="61" t="s">
        <v>220</v>
      </c>
      <c r="B121" s="17">
        <f>SUM(C121:F121)</f>
        <v>4000</v>
      </c>
      <c r="C121" s="17"/>
      <c r="D121" s="17">
        <v>4000</v>
      </c>
      <c r="E121" s="17"/>
      <c r="F121" s="17"/>
      <c r="G121" s="90">
        <v>0</v>
      </c>
      <c r="H121" s="90">
        <v>0</v>
      </c>
      <c r="I121" s="128">
        <v>0</v>
      </c>
    </row>
    <row r="122" spans="1:9" ht="15.75" customHeight="1">
      <c r="A122" s="199" t="s">
        <v>297</v>
      </c>
      <c r="B122" s="17">
        <f>SUM(C122:F122)</f>
        <v>450</v>
      </c>
      <c r="C122" s="200">
        <v>450</v>
      </c>
      <c r="D122" s="200"/>
      <c r="E122" s="200"/>
      <c r="F122" s="200"/>
      <c r="G122" s="162"/>
      <c r="H122" s="162"/>
      <c r="I122" s="163"/>
    </row>
    <row r="123" spans="1:9" ht="13.5" thickBot="1">
      <c r="A123" s="74" t="s">
        <v>193</v>
      </c>
      <c r="B123" s="47">
        <f aca="true" t="shared" si="16" ref="B123:I123">SUM(B121+B122)</f>
        <v>4450</v>
      </c>
      <c r="C123" s="47">
        <f t="shared" si="16"/>
        <v>450</v>
      </c>
      <c r="D123" s="47">
        <f t="shared" si="16"/>
        <v>4000</v>
      </c>
      <c r="E123" s="47">
        <f t="shared" si="16"/>
        <v>0</v>
      </c>
      <c r="F123" s="47">
        <f t="shared" si="16"/>
        <v>0</v>
      </c>
      <c r="G123" s="47">
        <f t="shared" si="16"/>
        <v>0</v>
      </c>
      <c r="H123" s="47">
        <f t="shared" si="16"/>
        <v>0</v>
      </c>
      <c r="I123" s="47">
        <f t="shared" si="16"/>
        <v>0</v>
      </c>
    </row>
    <row r="124" spans="1:9" ht="13.5" thickBot="1">
      <c r="A124" s="425" t="s">
        <v>184</v>
      </c>
      <c r="B124" s="426"/>
      <c r="C124" s="426"/>
      <c r="D124" s="426"/>
      <c r="E124" s="426"/>
      <c r="F124" s="426"/>
      <c r="G124" s="426"/>
      <c r="H124" s="426"/>
      <c r="I124" s="427"/>
    </row>
    <row r="125" spans="1:9" ht="25.5">
      <c r="A125" s="72" t="s">
        <v>271</v>
      </c>
      <c r="B125" s="26">
        <f>SUM(B126:B127)</f>
        <v>4360</v>
      </c>
      <c r="C125" s="26"/>
      <c r="D125" s="26"/>
      <c r="E125" s="26"/>
      <c r="F125" s="26"/>
      <c r="G125" s="26">
        <f>SUM(G126:G127)</f>
        <v>0</v>
      </c>
      <c r="H125" s="26">
        <f>SUM(H126:H127)</f>
        <v>0</v>
      </c>
      <c r="I125" s="73">
        <f>SUM(I126:I127)</f>
        <v>0</v>
      </c>
    </row>
    <row r="126" spans="1:9" ht="12.75">
      <c r="A126" s="221" t="s">
        <v>239</v>
      </c>
      <c r="B126" s="192">
        <v>3850</v>
      </c>
      <c r="C126" s="193"/>
      <c r="D126" s="193"/>
      <c r="E126" s="193"/>
      <c r="F126" s="193"/>
      <c r="G126" s="90">
        <v>0</v>
      </c>
      <c r="H126" s="90">
        <v>0</v>
      </c>
      <c r="I126" s="128">
        <v>0</v>
      </c>
    </row>
    <row r="127" spans="1:9" ht="12.75">
      <c r="A127" s="49" t="s">
        <v>228</v>
      </c>
      <c r="B127" s="191">
        <v>510</v>
      </c>
      <c r="C127" s="194"/>
      <c r="D127" s="194"/>
      <c r="E127" s="194"/>
      <c r="F127" s="194"/>
      <c r="G127" s="90">
        <v>0</v>
      </c>
      <c r="H127" s="90">
        <v>0</v>
      </c>
      <c r="I127" s="128">
        <v>0</v>
      </c>
    </row>
    <row r="128" spans="1:9" ht="43.5" customHeight="1" thickBot="1">
      <c r="A128" s="72" t="s">
        <v>132</v>
      </c>
      <c r="B128" s="171">
        <v>161</v>
      </c>
      <c r="C128" s="171"/>
      <c r="D128" s="171"/>
      <c r="E128" s="171"/>
      <c r="F128" s="171"/>
      <c r="G128" s="225">
        <v>0</v>
      </c>
      <c r="H128" s="169">
        <v>0</v>
      </c>
      <c r="I128" s="170">
        <v>0</v>
      </c>
    </row>
    <row r="129" spans="1:9" ht="25.5">
      <c r="A129" s="173" t="s">
        <v>273</v>
      </c>
      <c r="B129" s="174">
        <f>SUM(B130:B133)</f>
        <v>575</v>
      </c>
      <c r="C129" s="174"/>
      <c r="D129" s="174"/>
      <c r="E129" s="174"/>
      <c r="F129" s="174"/>
      <c r="G129" s="174">
        <v>720</v>
      </c>
      <c r="H129" s="174">
        <v>1550</v>
      </c>
      <c r="I129" s="174">
        <v>1100</v>
      </c>
    </row>
    <row r="130" spans="1:9" ht="12.75">
      <c r="A130" s="49" t="s">
        <v>228</v>
      </c>
      <c r="B130" s="17">
        <v>175</v>
      </c>
      <c r="C130" s="191"/>
      <c r="D130" s="191"/>
      <c r="E130" s="191"/>
      <c r="F130" s="191"/>
      <c r="G130" s="182">
        <v>0</v>
      </c>
      <c r="H130" s="182">
        <v>0</v>
      </c>
      <c r="I130" s="183">
        <v>0</v>
      </c>
    </row>
    <row r="131" spans="1:9" ht="12.75">
      <c r="A131" s="175" t="s">
        <v>137</v>
      </c>
      <c r="B131" s="17">
        <v>250</v>
      </c>
      <c r="C131" s="191"/>
      <c r="D131" s="191"/>
      <c r="E131" s="191"/>
      <c r="F131" s="191"/>
      <c r="G131" s="182">
        <v>0</v>
      </c>
      <c r="H131" s="182">
        <v>0</v>
      </c>
      <c r="I131" s="183">
        <v>0</v>
      </c>
    </row>
    <row r="132" spans="1:9" ht="12.75">
      <c r="A132" s="175" t="s">
        <v>138</v>
      </c>
      <c r="B132" s="17">
        <v>20</v>
      </c>
      <c r="C132" s="191"/>
      <c r="D132" s="191"/>
      <c r="E132" s="191"/>
      <c r="F132" s="191"/>
      <c r="G132" s="182">
        <v>0</v>
      </c>
      <c r="H132" s="182">
        <v>0</v>
      </c>
      <c r="I132" s="183">
        <v>0</v>
      </c>
    </row>
    <row r="133" spans="1:9" ht="12.75">
      <c r="A133" s="175" t="s">
        <v>139</v>
      </c>
      <c r="B133" s="17">
        <v>130</v>
      </c>
      <c r="C133" s="191"/>
      <c r="D133" s="191"/>
      <c r="E133" s="191"/>
      <c r="F133" s="191"/>
      <c r="G133" s="182">
        <v>0</v>
      </c>
      <c r="H133" s="182">
        <v>0</v>
      </c>
      <c r="I133" s="183">
        <v>0</v>
      </c>
    </row>
    <row r="134" spans="1:9" ht="13.5" thickBot="1">
      <c r="A134" s="179" t="s">
        <v>194</v>
      </c>
      <c r="B134" s="180">
        <f>SUM(B125+B128+B129)</f>
        <v>5096</v>
      </c>
      <c r="C134" s="180"/>
      <c r="D134" s="180"/>
      <c r="E134" s="180"/>
      <c r="F134" s="180"/>
      <c r="G134" s="180">
        <f>SUM(G125+G129)</f>
        <v>720</v>
      </c>
      <c r="H134" s="180">
        <f>SUM(H125+H129)</f>
        <v>1550</v>
      </c>
      <c r="I134" s="181">
        <f>SUM(I125+I129)</f>
        <v>1100</v>
      </c>
    </row>
    <row r="135" spans="1:9" ht="13.5" thickBot="1">
      <c r="A135" s="422" t="s">
        <v>185</v>
      </c>
      <c r="B135" s="423"/>
      <c r="C135" s="423"/>
      <c r="D135" s="423"/>
      <c r="E135" s="423"/>
      <c r="F135" s="423"/>
      <c r="G135" s="423"/>
      <c r="H135" s="423"/>
      <c r="I135" s="424"/>
    </row>
    <row r="136" spans="1:9" ht="25.5" customHeight="1">
      <c r="A136" s="59" t="s">
        <v>213</v>
      </c>
      <c r="B136" s="17">
        <f>SUM(C136:F136)</f>
        <v>12</v>
      </c>
      <c r="C136" s="18">
        <v>12</v>
      </c>
      <c r="D136" s="18"/>
      <c r="E136" s="18"/>
      <c r="F136" s="18"/>
      <c r="G136" s="90">
        <v>0</v>
      </c>
      <c r="H136" s="90">
        <v>0</v>
      </c>
      <c r="I136" s="128">
        <v>0</v>
      </c>
    </row>
    <row r="137" spans="1:9" ht="27" customHeight="1">
      <c r="A137" s="60" t="s">
        <v>195</v>
      </c>
      <c r="B137" s="28">
        <f aca="true" t="shared" si="17" ref="B137:I137">SUM(B136)</f>
        <v>12</v>
      </c>
      <c r="C137" s="28">
        <f t="shared" si="17"/>
        <v>12</v>
      </c>
      <c r="D137" s="28">
        <f t="shared" si="17"/>
        <v>0</v>
      </c>
      <c r="E137" s="28">
        <f t="shared" si="17"/>
        <v>0</v>
      </c>
      <c r="F137" s="28">
        <f t="shared" si="17"/>
        <v>0</v>
      </c>
      <c r="G137" s="28">
        <f t="shared" si="17"/>
        <v>0</v>
      </c>
      <c r="H137" s="28">
        <f t="shared" si="17"/>
        <v>0</v>
      </c>
      <c r="I137" s="28">
        <f t="shared" si="17"/>
        <v>0</v>
      </c>
    </row>
    <row r="138" spans="1:9" ht="12.75">
      <c r="A138" s="407" t="s">
        <v>187</v>
      </c>
      <c r="B138" s="408"/>
      <c r="C138" s="408"/>
      <c r="D138" s="408"/>
      <c r="E138" s="408"/>
      <c r="F138" s="408"/>
      <c r="G138" s="408"/>
      <c r="H138" s="408"/>
      <c r="I138" s="409"/>
    </row>
    <row r="139" spans="1:9" ht="25.5">
      <c r="A139" s="62" t="s">
        <v>214</v>
      </c>
      <c r="B139" s="17">
        <f>SUM(C139:F139)</f>
        <v>4</v>
      </c>
      <c r="C139" s="18"/>
      <c r="D139" s="18">
        <v>4</v>
      </c>
      <c r="E139" s="18">
        <v>0</v>
      </c>
      <c r="F139" s="18"/>
      <c r="G139" s="90">
        <v>0</v>
      </c>
      <c r="H139" s="90">
        <v>0</v>
      </c>
      <c r="I139" s="128">
        <v>0</v>
      </c>
    </row>
    <row r="140" spans="1:9" ht="12.75">
      <c r="A140" s="60" t="s">
        <v>198</v>
      </c>
      <c r="B140" s="28">
        <f aca="true" t="shared" si="18" ref="B140:I140">SUM(B139)</f>
        <v>4</v>
      </c>
      <c r="C140" s="28">
        <f t="shared" si="18"/>
        <v>0</v>
      </c>
      <c r="D140" s="28">
        <f t="shared" si="18"/>
        <v>4</v>
      </c>
      <c r="E140" s="28">
        <f t="shared" si="18"/>
        <v>0</v>
      </c>
      <c r="F140" s="28">
        <f t="shared" si="18"/>
        <v>0</v>
      </c>
      <c r="G140" s="28">
        <f t="shared" si="18"/>
        <v>0</v>
      </c>
      <c r="H140" s="28">
        <f t="shared" si="18"/>
        <v>0</v>
      </c>
      <c r="I140" s="56">
        <f t="shared" si="18"/>
        <v>0</v>
      </c>
    </row>
    <row r="141" spans="1:9" ht="15.75">
      <c r="A141" s="67" t="s">
        <v>197</v>
      </c>
      <c r="B141" s="29">
        <f aca="true" t="shared" si="19" ref="B141:I141">SUM(B123+B134+B137+B140)</f>
        <v>9562</v>
      </c>
      <c r="C141" s="29">
        <f t="shared" si="19"/>
        <v>462</v>
      </c>
      <c r="D141" s="29">
        <f t="shared" si="19"/>
        <v>4004</v>
      </c>
      <c r="E141" s="29">
        <f t="shared" si="19"/>
        <v>0</v>
      </c>
      <c r="F141" s="29">
        <f t="shared" si="19"/>
        <v>0</v>
      </c>
      <c r="G141" s="29">
        <f t="shared" si="19"/>
        <v>720</v>
      </c>
      <c r="H141" s="29">
        <f t="shared" si="19"/>
        <v>1550</v>
      </c>
      <c r="I141" s="29">
        <f t="shared" si="19"/>
        <v>1100</v>
      </c>
    </row>
    <row r="142" spans="1:9" ht="16.5">
      <c r="A142" s="76" t="s">
        <v>240</v>
      </c>
      <c r="B142" s="31">
        <f>SUM(B114+B118+B141)</f>
        <v>16244</v>
      </c>
      <c r="C142" s="31">
        <f>SUM(C143+C147)</f>
        <v>3269</v>
      </c>
      <c r="D142" s="31">
        <f>SUM(D143+D147)</f>
        <v>7683</v>
      </c>
      <c r="E142" s="31">
        <f>SUM(E143+E147)</f>
        <v>2646</v>
      </c>
      <c r="F142" s="31">
        <f>SUM(F143+F147)</f>
        <v>2646</v>
      </c>
      <c r="G142" s="31">
        <f>SUM(G114+G141)</f>
        <v>720</v>
      </c>
      <c r="H142" s="31">
        <f>SUM(H114+H141)</f>
        <v>1550</v>
      </c>
      <c r="I142" s="70">
        <f>SUM(I114+I141)</f>
        <v>1100</v>
      </c>
    </row>
    <row r="143" spans="1:13" ht="12.75">
      <c r="A143" s="227" t="s">
        <v>133</v>
      </c>
      <c r="B143" s="228">
        <f>SUM(B107+B116+B125+B128+B129)</f>
        <v>11320</v>
      </c>
      <c r="C143" s="228">
        <f>SUM(C144:C146)</f>
        <v>2807</v>
      </c>
      <c r="D143" s="228">
        <f>SUM(D144:D146)</f>
        <v>3221</v>
      </c>
      <c r="E143" s="228">
        <f>SUM(E144:E146)</f>
        <v>2646</v>
      </c>
      <c r="F143" s="228">
        <f>SUM(F144:F146)</f>
        <v>2646</v>
      </c>
      <c r="G143" s="228">
        <f aca="true" t="shared" si="20" ref="G143:I144">SUM(G107+G116+G125+G128+G129)</f>
        <v>720</v>
      </c>
      <c r="H143" s="228">
        <f t="shared" si="20"/>
        <v>1550</v>
      </c>
      <c r="I143" s="228">
        <f t="shared" si="20"/>
        <v>1100</v>
      </c>
      <c r="J143" s="82"/>
      <c r="K143" s="82"/>
      <c r="L143" s="102"/>
      <c r="M143" s="4"/>
    </row>
    <row r="144" spans="1:13" ht="13.5" customHeight="1">
      <c r="A144" s="11" t="s">
        <v>134</v>
      </c>
      <c r="B144" s="190">
        <f>SUM(B107+B116+B125)</f>
        <v>10584</v>
      </c>
      <c r="C144" s="226">
        <v>2646</v>
      </c>
      <c r="D144" s="226">
        <v>2646</v>
      </c>
      <c r="E144" s="226">
        <v>2646</v>
      </c>
      <c r="F144" s="226">
        <v>2646</v>
      </c>
      <c r="G144" s="190">
        <f t="shared" si="20"/>
        <v>720</v>
      </c>
      <c r="H144" s="190">
        <f t="shared" si="20"/>
        <v>1550</v>
      </c>
      <c r="I144" s="190">
        <f t="shared" si="20"/>
        <v>1100</v>
      </c>
      <c r="J144" s="82"/>
      <c r="K144" s="82"/>
      <c r="L144" s="82"/>
      <c r="M144" s="4"/>
    </row>
    <row r="145" spans="1:13" ht="15.75" customHeight="1">
      <c r="A145" s="11" t="s">
        <v>135</v>
      </c>
      <c r="B145" s="190">
        <f>SUM(B128)</f>
        <v>161</v>
      </c>
      <c r="C145" s="226">
        <v>161</v>
      </c>
      <c r="D145" s="226"/>
      <c r="E145" s="226"/>
      <c r="F145" s="226"/>
      <c r="G145" s="190">
        <f aca="true" t="shared" si="21" ref="G145:I146">SUM(G128)</f>
        <v>0</v>
      </c>
      <c r="H145" s="190">
        <f t="shared" si="21"/>
        <v>0</v>
      </c>
      <c r="I145" s="190">
        <f t="shared" si="21"/>
        <v>0</v>
      </c>
      <c r="J145" s="82"/>
      <c r="K145" s="82"/>
      <c r="L145" s="82"/>
      <c r="M145" s="4"/>
    </row>
    <row r="146" spans="1:13" ht="15.75" customHeight="1">
      <c r="A146" s="11" t="s">
        <v>136</v>
      </c>
      <c r="B146" s="190">
        <f>SUM(B129)</f>
        <v>575</v>
      </c>
      <c r="C146" s="226"/>
      <c r="D146" s="226">
        <v>575</v>
      </c>
      <c r="E146" s="226"/>
      <c r="F146" s="226"/>
      <c r="G146" s="190">
        <f t="shared" si="21"/>
        <v>720</v>
      </c>
      <c r="H146" s="190">
        <f t="shared" si="21"/>
        <v>1550</v>
      </c>
      <c r="I146" s="190">
        <f t="shared" si="21"/>
        <v>1100</v>
      </c>
      <c r="J146" s="82"/>
      <c r="K146" s="82"/>
      <c r="L146" s="82"/>
      <c r="M146" s="4"/>
    </row>
    <row r="147" spans="1:13" ht="15.75" customHeight="1" thickBot="1">
      <c r="A147" s="229" t="s">
        <v>232</v>
      </c>
      <c r="B147" s="230">
        <f aca="true" t="shared" si="22" ref="B147:I147">SUM(B106+B123+B136+B140)</f>
        <v>4924</v>
      </c>
      <c r="C147" s="230">
        <f t="shared" si="22"/>
        <v>462</v>
      </c>
      <c r="D147" s="230">
        <f t="shared" si="22"/>
        <v>4462</v>
      </c>
      <c r="E147" s="230">
        <f t="shared" si="22"/>
        <v>0</v>
      </c>
      <c r="F147" s="230">
        <f t="shared" si="22"/>
        <v>0</v>
      </c>
      <c r="G147" s="230">
        <f t="shared" si="22"/>
        <v>0</v>
      </c>
      <c r="H147" s="230">
        <f t="shared" si="22"/>
        <v>0</v>
      </c>
      <c r="I147" s="231">
        <f t="shared" si="22"/>
        <v>0</v>
      </c>
      <c r="J147" s="82"/>
      <c r="K147" s="82"/>
      <c r="L147" s="82"/>
      <c r="M147" s="4"/>
    </row>
    <row r="148" spans="1:9" ht="20.25" customHeight="1" thickBot="1">
      <c r="A148" s="400" t="s">
        <v>218</v>
      </c>
      <c r="B148" s="401"/>
      <c r="C148" s="401"/>
      <c r="D148" s="401"/>
      <c r="E148" s="401"/>
      <c r="F148" s="401"/>
      <c r="G148" s="401"/>
      <c r="H148" s="401"/>
      <c r="I148" s="402"/>
    </row>
    <row r="149" spans="1:9" ht="12.75">
      <c r="A149" s="447" t="s">
        <v>182</v>
      </c>
      <c r="B149" s="448"/>
      <c r="C149" s="448"/>
      <c r="D149" s="448"/>
      <c r="E149" s="448"/>
      <c r="F149" s="448"/>
      <c r="G149" s="448"/>
      <c r="H149" s="448"/>
      <c r="I149" s="449"/>
    </row>
    <row r="150" spans="1:10" ht="36" customHeight="1">
      <c r="A150" s="51" t="s">
        <v>249</v>
      </c>
      <c r="B150" s="17">
        <f>SUM(C150:F150)</f>
        <v>1110</v>
      </c>
      <c r="C150" s="17">
        <v>10</v>
      </c>
      <c r="D150" s="17">
        <v>250</v>
      </c>
      <c r="E150" s="17">
        <v>425</v>
      </c>
      <c r="F150" s="17">
        <v>425</v>
      </c>
      <c r="G150" s="90">
        <v>0</v>
      </c>
      <c r="H150" s="90">
        <v>0</v>
      </c>
      <c r="I150" s="128">
        <v>0</v>
      </c>
      <c r="J150" s="41"/>
    </row>
    <row r="151" spans="1:10" ht="15.75">
      <c r="A151" s="77" t="s">
        <v>199</v>
      </c>
      <c r="B151" s="28">
        <f>SUM(B150)</f>
        <v>1110</v>
      </c>
      <c r="C151" s="28"/>
      <c r="D151" s="28"/>
      <c r="E151" s="28"/>
      <c r="F151" s="28"/>
      <c r="G151" s="28">
        <f>SUM(G150)</f>
        <v>0</v>
      </c>
      <c r="H151" s="28">
        <f>SUM(H150)</f>
        <v>0</v>
      </c>
      <c r="I151" s="56">
        <f>SUM(I150)</f>
        <v>0</v>
      </c>
      <c r="J151" s="41"/>
    </row>
    <row r="152" spans="1:10" ht="12.75">
      <c r="A152" s="413" t="s">
        <v>190</v>
      </c>
      <c r="B152" s="414"/>
      <c r="C152" s="414"/>
      <c r="D152" s="414"/>
      <c r="E152" s="414"/>
      <c r="F152" s="414"/>
      <c r="G152" s="414"/>
      <c r="H152" s="414"/>
      <c r="I152" s="415"/>
      <c r="J152" s="41"/>
    </row>
    <row r="153" spans="1:10" ht="12.75">
      <c r="A153" s="416" t="s">
        <v>184</v>
      </c>
      <c r="B153" s="417"/>
      <c r="C153" s="417"/>
      <c r="D153" s="417"/>
      <c r="E153" s="417"/>
      <c r="F153" s="417"/>
      <c r="G153" s="417"/>
      <c r="H153" s="417"/>
      <c r="I153" s="418"/>
      <c r="J153" s="41"/>
    </row>
    <row r="154" spans="1:10" ht="12.75">
      <c r="A154" s="213" t="s">
        <v>51</v>
      </c>
      <c r="B154" s="99">
        <f>SUM(B155:B156)</f>
        <v>160</v>
      </c>
      <c r="C154" s="99">
        <f>SUM(C155:C156)</f>
        <v>0</v>
      </c>
      <c r="D154" s="99">
        <f>SUM(D155:D156)</f>
        <v>160</v>
      </c>
      <c r="E154" s="99"/>
      <c r="F154" s="99"/>
      <c r="G154" s="99"/>
      <c r="H154" s="99"/>
      <c r="I154" s="237"/>
      <c r="J154" s="41"/>
    </row>
    <row r="155" spans="1:10" ht="12.75">
      <c r="A155" s="238" t="s">
        <v>52</v>
      </c>
      <c r="B155" s="98">
        <v>70</v>
      </c>
      <c r="C155" s="98"/>
      <c r="D155" s="98">
        <v>70</v>
      </c>
      <c r="E155" s="98"/>
      <c r="F155" s="98"/>
      <c r="G155" s="98"/>
      <c r="H155" s="98"/>
      <c r="I155" s="239"/>
      <c r="J155" s="240"/>
    </row>
    <row r="156" spans="1:10" ht="12.75">
      <c r="A156" s="238" t="s">
        <v>53</v>
      </c>
      <c r="B156" s="98">
        <v>90</v>
      </c>
      <c r="C156" s="98"/>
      <c r="D156" s="98">
        <v>90</v>
      </c>
      <c r="E156" s="98"/>
      <c r="F156" s="98"/>
      <c r="G156" s="98"/>
      <c r="H156" s="98"/>
      <c r="I156" s="239"/>
      <c r="J156" s="240"/>
    </row>
    <row r="157" spans="1:10" ht="12.75">
      <c r="A157" s="86" t="s">
        <v>241</v>
      </c>
      <c r="B157" s="99">
        <f aca="true" t="shared" si="23" ref="B157:I157">SUM(B158:B167)</f>
        <v>207</v>
      </c>
      <c r="C157" s="99">
        <f t="shared" si="23"/>
        <v>0</v>
      </c>
      <c r="D157" s="99">
        <f t="shared" si="23"/>
        <v>0</v>
      </c>
      <c r="E157" s="99">
        <f t="shared" si="23"/>
        <v>0</v>
      </c>
      <c r="F157" s="99">
        <f t="shared" si="23"/>
        <v>0</v>
      </c>
      <c r="G157" s="99">
        <f t="shared" si="23"/>
        <v>200</v>
      </c>
      <c r="H157" s="99">
        <f t="shared" si="23"/>
        <v>250</v>
      </c>
      <c r="I157" s="99">
        <f t="shared" si="23"/>
        <v>300</v>
      </c>
      <c r="J157" s="41"/>
    </row>
    <row r="158" spans="1:10" ht="12.75">
      <c r="A158" s="97" t="s">
        <v>140</v>
      </c>
      <c r="B158" s="98">
        <v>27.5</v>
      </c>
      <c r="C158" s="98"/>
      <c r="D158" s="98"/>
      <c r="E158" s="98"/>
      <c r="F158" s="98"/>
      <c r="G158" s="99"/>
      <c r="H158" s="99"/>
      <c r="I158" s="124"/>
      <c r="J158" s="41"/>
    </row>
    <row r="159" spans="1:10" ht="12.75">
      <c r="A159" s="97" t="s">
        <v>141</v>
      </c>
      <c r="B159" s="98">
        <v>7</v>
      </c>
      <c r="C159" s="98"/>
      <c r="D159" s="98"/>
      <c r="E159" s="98"/>
      <c r="F159" s="98"/>
      <c r="G159" s="99"/>
      <c r="H159" s="99"/>
      <c r="I159" s="124"/>
      <c r="J159" s="41"/>
    </row>
    <row r="160" spans="1:10" ht="12.75">
      <c r="A160" s="97" t="s">
        <v>142</v>
      </c>
      <c r="B160" s="98">
        <v>22</v>
      </c>
      <c r="C160" s="98"/>
      <c r="D160" s="98"/>
      <c r="E160" s="98"/>
      <c r="F160" s="98"/>
      <c r="G160" s="99"/>
      <c r="H160" s="99"/>
      <c r="I160" s="124"/>
      <c r="J160" s="41"/>
    </row>
    <row r="161" spans="1:10" ht="12.75">
      <c r="A161" s="97" t="s">
        <v>143</v>
      </c>
      <c r="B161" s="98">
        <v>28</v>
      </c>
      <c r="C161" s="98"/>
      <c r="D161" s="98"/>
      <c r="E161" s="98"/>
      <c r="F161" s="98"/>
      <c r="G161" s="99"/>
      <c r="H161" s="99"/>
      <c r="I161" s="124"/>
      <c r="J161" s="41"/>
    </row>
    <row r="162" spans="1:10" ht="12.75">
      <c r="A162" s="97" t="s">
        <v>144</v>
      </c>
      <c r="B162" s="96">
        <v>8.5</v>
      </c>
      <c r="C162" s="98"/>
      <c r="D162" s="98"/>
      <c r="E162" s="98"/>
      <c r="F162" s="98"/>
      <c r="G162" s="96">
        <v>0</v>
      </c>
      <c r="H162" s="96">
        <v>0</v>
      </c>
      <c r="I162" s="101">
        <v>0</v>
      </c>
      <c r="J162" s="41"/>
    </row>
    <row r="163" spans="1:10" ht="12.75">
      <c r="A163" s="97" t="s">
        <v>146</v>
      </c>
      <c r="B163" s="96">
        <v>16</v>
      </c>
      <c r="C163" s="98"/>
      <c r="D163" s="98"/>
      <c r="E163" s="98"/>
      <c r="F163" s="98"/>
      <c r="G163" s="96">
        <v>0</v>
      </c>
      <c r="H163" s="96">
        <v>0</v>
      </c>
      <c r="I163" s="101">
        <v>0</v>
      </c>
      <c r="J163" s="41"/>
    </row>
    <row r="164" spans="1:10" ht="12.75">
      <c r="A164" s="97" t="s">
        <v>145</v>
      </c>
      <c r="B164" s="96">
        <v>26</v>
      </c>
      <c r="C164" s="98"/>
      <c r="D164" s="98"/>
      <c r="E164" s="98"/>
      <c r="F164" s="98"/>
      <c r="G164" s="96">
        <v>0</v>
      </c>
      <c r="H164" s="96">
        <v>0</v>
      </c>
      <c r="I164" s="101">
        <v>0</v>
      </c>
      <c r="J164" s="41"/>
    </row>
    <row r="165" spans="1:10" ht="12.75">
      <c r="A165" s="97" t="s">
        <v>147</v>
      </c>
      <c r="B165" s="96">
        <v>58</v>
      </c>
      <c r="C165" s="98"/>
      <c r="D165" s="98"/>
      <c r="E165" s="98"/>
      <c r="F165" s="98"/>
      <c r="G165" s="96">
        <v>0</v>
      </c>
      <c r="H165" s="96">
        <v>0</v>
      </c>
      <c r="I165" s="101">
        <v>0</v>
      </c>
      <c r="J165" s="41"/>
    </row>
    <row r="166" spans="1:10" ht="12.75">
      <c r="A166" s="97" t="s">
        <v>148</v>
      </c>
      <c r="B166" s="96">
        <v>14</v>
      </c>
      <c r="C166" s="98"/>
      <c r="D166" s="98"/>
      <c r="E166" s="98"/>
      <c r="F166" s="98"/>
      <c r="G166" s="96">
        <v>0</v>
      </c>
      <c r="H166" s="96">
        <v>0</v>
      </c>
      <c r="I166" s="101">
        <v>0</v>
      </c>
      <c r="J166" s="41"/>
    </row>
    <row r="167" spans="1:10" ht="12.75">
      <c r="A167" s="97" t="s">
        <v>149</v>
      </c>
      <c r="B167" s="96">
        <f>SUM(C167:F167)</f>
        <v>0</v>
      </c>
      <c r="C167" s="98"/>
      <c r="D167" s="98"/>
      <c r="E167" s="98"/>
      <c r="F167" s="98"/>
      <c r="G167" s="96">
        <v>200</v>
      </c>
      <c r="H167" s="96">
        <v>250</v>
      </c>
      <c r="I167" s="101">
        <v>300</v>
      </c>
      <c r="J167" s="41"/>
    </row>
    <row r="168" spans="1:10" ht="25.5">
      <c r="A168" s="53" t="s">
        <v>264</v>
      </c>
      <c r="B168" s="99">
        <f>SUM(B169:B193)</f>
        <v>380.5</v>
      </c>
      <c r="C168" s="99"/>
      <c r="D168" s="99"/>
      <c r="E168" s="99"/>
      <c r="F168" s="99"/>
      <c r="G168" s="99">
        <v>424</v>
      </c>
      <c r="H168" s="99">
        <v>505</v>
      </c>
      <c r="I168" s="124">
        <v>591</v>
      </c>
      <c r="J168" s="41"/>
    </row>
    <row r="169" spans="1:10" ht="12.75">
      <c r="A169" s="100" t="s">
        <v>150</v>
      </c>
      <c r="B169" s="98">
        <v>3.5</v>
      </c>
      <c r="C169" s="98"/>
      <c r="D169" s="98"/>
      <c r="E169" s="98"/>
      <c r="F169" s="98"/>
      <c r="G169" s="99"/>
      <c r="H169" s="99"/>
      <c r="I169" s="124"/>
      <c r="J169" s="41"/>
    </row>
    <row r="170" spans="1:10" ht="12.75">
      <c r="A170" s="100" t="s">
        <v>152</v>
      </c>
      <c r="B170" s="98">
        <v>5</v>
      </c>
      <c r="C170" s="98"/>
      <c r="D170" s="98"/>
      <c r="E170" s="98"/>
      <c r="F170" s="98"/>
      <c r="G170" s="99"/>
      <c r="H170" s="99"/>
      <c r="I170" s="124"/>
      <c r="J170" s="41"/>
    </row>
    <row r="171" spans="1:10" ht="12.75">
      <c r="A171" s="100" t="s">
        <v>151</v>
      </c>
      <c r="B171" s="98">
        <v>10</v>
      </c>
      <c r="C171" s="98"/>
      <c r="D171" s="98"/>
      <c r="E171" s="98"/>
      <c r="F171" s="98"/>
      <c r="G171" s="99"/>
      <c r="H171" s="99"/>
      <c r="I171" s="124"/>
      <c r="J171" s="41"/>
    </row>
    <row r="172" spans="1:10" ht="12.75">
      <c r="A172" s="100" t="s">
        <v>153</v>
      </c>
      <c r="B172" s="98">
        <v>3</v>
      </c>
      <c r="C172" s="98"/>
      <c r="D172" s="98"/>
      <c r="E172" s="98"/>
      <c r="F172" s="98"/>
      <c r="G172" s="99"/>
      <c r="H172" s="99"/>
      <c r="I172" s="124"/>
      <c r="J172" s="41"/>
    </row>
    <row r="173" spans="1:10" ht="12.75">
      <c r="A173" s="100" t="s">
        <v>154</v>
      </c>
      <c r="B173" s="98">
        <v>12.5</v>
      </c>
      <c r="C173" s="98"/>
      <c r="D173" s="98"/>
      <c r="E173" s="98"/>
      <c r="F173" s="98"/>
      <c r="G173" s="99"/>
      <c r="H173" s="99"/>
      <c r="I173" s="124"/>
      <c r="J173" s="41"/>
    </row>
    <row r="174" spans="1:10" ht="12.75">
      <c r="A174" s="100" t="s">
        <v>155</v>
      </c>
      <c r="B174" s="98">
        <v>2.1</v>
      </c>
      <c r="C174" s="98"/>
      <c r="D174" s="98"/>
      <c r="E174" s="98"/>
      <c r="F174" s="98"/>
      <c r="G174" s="99"/>
      <c r="H174" s="99"/>
      <c r="I174" s="124"/>
      <c r="J174" s="41"/>
    </row>
    <row r="175" spans="1:10" ht="12.75">
      <c r="A175" s="100" t="s">
        <v>156</v>
      </c>
      <c r="B175" s="98">
        <v>2</v>
      </c>
      <c r="C175" s="98"/>
      <c r="D175" s="98"/>
      <c r="E175" s="98"/>
      <c r="F175" s="98"/>
      <c r="G175" s="99"/>
      <c r="H175" s="99"/>
      <c r="I175" s="124"/>
      <c r="J175" s="41"/>
    </row>
    <row r="176" spans="1:10" ht="12.75">
      <c r="A176" s="100" t="s">
        <v>157</v>
      </c>
      <c r="B176" s="98">
        <v>2</v>
      </c>
      <c r="C176" s="98"/>
      <c r="D176" s="98"/>
      <c r="E176" s="98"/>
      <c r="F176" s="98"/>
      <c r="G176" s="99"/>
      <c r="H176" s="99"/>
      <c r="I176" s="124"/>
      <c r="J176" s="41"/>
    </row>
    <row r="177" spans="1:10" ht="12.75">
      <c r="A177" s="100" t="s">
        <v>158</v>
      </c>
      <c r="B177" s="98">
        <v>2.4</v>
      </c>
      <c r="C177" s="98"/>
      <c r="D177" s="98"/>
      <c r="E177" s="98"/>
      <c r="F177" s="98"/>
      <c r="G177" s="99"/>
      <c r="H177" s="99"/>
      <c r="I177" s="124"/>
      <c r="J177" s="41"/>
    </row>
    <row r="178" spans="1:10" ht="12.75">
      <c r="A178" s="100" t="s">
        <v>159</v>
      </c>
      <c r="B178" s="98">
        <v>130</v>
      </c>
      <c r="C178" s="98"/>
      <c r="D178" s="98"/>
      <c r="E178" s="98"/>
      <c r="F178" s="98"/>
      <c r="G178" s="99"/>
      <c r="H178" s="99"/>
      <c r="I178" s="124"/>
      <c r="J178" s="41"/>
    </row>
    <row r="179" spans="1:10" ht="25.5">
      <c r="A179" s="100" t="s">
        <v>160</v>
      </c>
      <c r="B179" s="98">
        <v>15</v>
      </c>
      <c r="C179" s="98"/>
      <c r="D179" s="98"/>
      <c r="E179" s="98"/>
      <c r="F179" s="98"/>
      <c r="G179" s="99"/>
      <c r="H179" s="99"/>
      <c r="I179" s="124"/>
      <c r="J179" s="41"/>
    </row>
    <row r="180" spans="1:10" ht="12.75">
      <c r="A180" s="100" t="s">
        <v>161</v>
      </c>
      <c r="B180" s="98">
        <v>10</v>
      </c>
      <c r="C180" s="98"/>
      <c r="D180" s="98"/>
      <c r="E180" s="98"/>
      <c r="F180" s="98"/>
      <c r="G180" s="99"/>
      <c r="H180" s="99"/>
      <c r="I180" s="124"/>
      <c r="J180" s="41"/>
    </row>
    <row r="181" spans="1:10" ht="12.75">
      <c r="A181" s="100" t="s">
        <v>162</v>
      </c>
      <c r="B181" s="98">
        <v>25.2</v>
      </c>
      <c r="C181" s="98"/>
      <c r="D181" s="98"/>
      <c r="E181" s="98"/>
      <c r="F181" s="98"/>
      <c r="G181" s="99"/>
      <c r="H181" s="99"/>
      <c r="I181" s="124"/>
      <c r="J181" s="41"/>
    </row>
    <row r="182" spans="1:10" ht="12.75">
      <c r="A182" s="100" t="s">
        <v>163</v>
      </c>
      <c r="B182" s="98">
        <v>4.6</v>
      </c>
      <c r="C182" s="98"/>
      <c r="D182" s="98"/>
      <c r="E182" s="98"/>
      <c r="F182" s="98"/>
      <c r="G182" s="99"/>
      <c r="H182" s="99"/>
      <c r="I182" s="124"/>
      <c r="J182" s="41"/>
    </row>
    <row r="183" spans="1:10" ht="12.75">
      <c r="A183" s="100" t="s">
        <v>164</v>
      </c>
      <c r="B183" s="98">
        <v>13.3</v>
      </c>
      <c r="C183" s="98"/>
      <c r="D183" s="98"/>
      <c r="E183" s="98"/>
      <c r="F183" s="98"/>
      <c r="G183" s="99"/>
      <c r="H183" s="99"/>
      <c r="I183" s="124"/>
      <c r="J183" s="41"/>
    </row>
    <row r="184" spans="1:10" ht="12.75">
      <c r="A184" s="100" t="s">
        <v>165</v>
      </c>
      <c r="B184" s="98">
        <v>7.9</v>
      </c>
      <c r="C184" s="98"/>
      <c r="D184" s="98"/>
      <c r="E184" s="98"/>
      <c r="F184" s="98"/>
      <c r="G184" s="99"/>
      <c r="H184" s="99"/>
      <c r="I184" s="124"/>
      <c r="J184" s="41"/>
    </row>
    <row r="185" spans="1:10" ht="12.75">
      <c r="A185" s="100" t="s">
        <v>166</v>
      </c>
      <c r="B185" s="98">
        <v>5.3</v>
      </c>
      <c r="C185" s="98"/>
      <c r="D185" s="98"/>
      <c r="E185" s="98"/>
      <c r="F185" s="98"/>
      <c r="G185" s="99"/>
      <c r="H185" s="99"/>
      <c r="I185" s="124"/>
      <c r="J185" s="41"/>
    </row>
    <row r="186" spans="1:10" ht="12.75">
      <c r="A186" s="100" t="s">
        <v>167</v>
      </c>
      <c r="B186" s="98">
        <v>4</v>
      </c>
      <c r="C186" s="98"/>
      <c r="D186" s="98"/>
      <c r="E186" s="98"/>
      <c r="F186" s="98"/>
      <c r="G186" s="99"/>
      <c r="H186" s="99"/>
      <c r="I186" s="124"/>
      <c r="J186" s="41"/>
    </row>
    <row r="187" spans="1:10" ht="12.75">
      <c r="A187" s="100" t="s">
        <v>168</v>
      </c>
      <c r="B187" s="98">
        <v>3</v>
      </c>
      <c r="C187" s="98"/>
      <c r="D187" s="98"/>
      <c r="E187" s="98"/>
      <c r="F187" s="98"/>
      <c r="G187" s="99"/>
      <c r="H187" s="99"/>
      <c r="I187" s="124"/>
      <c r="J187" s="41"/>
    </row>
    <row r="188" spans="1:10" ht="12.75">
      <c r="A188" s="100" t="s">
        <v>169</v>
      </c>
      <c r="B188" s="98">
        <v>3</v>
      </c>
      <c r="C188" s="98"/>
      <c r="D188" s="98"/>
      <c r="E188" s="98"/>
      <c r="F188" s="98"/>
      <c r="G188" s="99"/>
      <c r="H188" s="99"/>
      <c r="I188" s="124"/>
      <c r="J188" s="41"/>
    </row>
    <row r="189" spans="1:10" ht="12.75">
      <c r="A189" s="100" t="s">
        <v>170</v>
      </c>
      <c r="B189" s="98">
        <v>8</v>
      </c>
      <c r="C189" s="98"/>
      <c r="D189" s="98"/>
      <c r="E189" s="98"/>
      <c r="F189" s="98"/>
      <c r="G189" s="99"/>
      <c r="H189" s="99"/>
      <c r="I189" s="124"/>
      <c r="J189" s="41"/>
    </row>
    <row r="190" spans="1:10" ht="12.75">
      <c r="A190" s="100" t="s">
        <v>171</v>
      </c>
      <c r="B190" s="98">
        <v>3.7</v>
      </c>
      <c r="C190" s="98"/>
      <c r="D190" s="98"/>
      <c r="E190" s="98"/>
      <c r="F190" s="98"/>
      <c r="G190" s="99"/>
      <c r="H190" s="99"/>
      <c r="I190" s="124"/>
      <c r="J190" s="41"/>
    </row>
    <row r="191" spans="1:10" ht="12.75">
      <c r="A191" s="100" t="s">
        <v>262</v>
      </c>
      <c r="B191" s="98">
        <v>8</v>
      </c>
      <c r="C191" s="98"/>
      <c r="D191" s="98"/>
      <c r="E191" s="98"/>
      <c r="F191" s="98"/>
      <c r="G191" s="99"/>
      <c r="H191" s="99"/>
      <c r="I191" s="124"/>
      <c r="J191" s="41"/>
    </row>
    <row r="192" spans="1:10" ht="12.75">
      <c r="A192" s="100" t="s">
        <v>172</v>
      </c>
      <c r="B192" s="98">
        <v>2</v>
      </c>
      <c r="C192" s="98"/>
      <c r="D192" s="98"/>
      <c r="E192" s="98"/>
      <c r="F192" s="98"/>
      <c r="G192" s="99"/>
      <c r="H192" s="99"/>
      <c r="I192" s="124"/>
      <c r="J192" s="41"/>
    </row>
    <row r="193" spans="1:10" ht="12.75">
      <c r="A193" s="100" t="s">
        <v>173</v>
      </c>
      <c r="B193" s="98">
        <v>95</v>
      </c>
      <c r="C193" s="98"/>
      <c r="D193" s="98"/>
      <c r="E193" s="98"/>
      <c r="F193" s="98"/>
      <c r="G193" s="99"/>
      <c r="H193" s="99"/>
      <c r="I193" s="124"/>
      <c r="J193" s="41"/>
    </row>
    <row r="194" spans="1:10" ht="25.5" customHeight="1">
      <c r="A194" s="53" t="s">
        <v>263</v>
      </c>
      <c r="B194" s="40">
        <f>SUM(B195:B196)</f>
        <v>30</v>
      </c>
      <c r="C194" s="40"/>
      <c r="D194" s="40"/>
      <c r="E194" s="40"/>
      <c r="F194" s="40"/>
      <c r="G194" s="40">
        <v>31</v>
      </c>
      <c r="H194" s="40">
        <v>32</v>
      </c>
      <c r="I194" s="54">
        <v>33</v>
      </c>
      <c r="J194" s="41"/>
    </row>
    <row r="195" spans="1:10" ht="12.75">
      <c r="A195" s="100" t="s">
        <v>242</v>
      </c>
      <c r="B195" s="17">
        <v>20</v>
      </c>
      <c r="C195" s="96"/>
      <c r="D195" s="96"/>
      <c r="E195" s="96"/>
      <c r="F195" s="96"/>
      <c r="G195" s="96">
        <v>0</v>
      </c>
      <c r="H195" s="96">
        <v>0</v>
      </c>
      <c r="I195" s="101">
        <v>0</v>
      </c>
      <c r="J195" s="41"/>
    </row>
    <row r="196" spans="1:10" ht="12.75">
      <c r="A196" s="100" t="s">
        <v>179</v>
      </c>
      <c r="B196" s="17">
        <v>10</v>
      </c>
      <c r="C196" s="96"/>
      <c r="D196" s="96"/>
      <c r="E196" s="96"/>
      <c r="F196" s="96"/>
      <c r="G196" s="96">
        <v>32</v>
      </c>
      <c r="H196" s="96">
        <v>35</v>
      </c>
      <c r="I196" s="101">
        <v>40</v>
      </c>
      <c r="J196" s="41"/>
    </row>
    <row r="197" spans="1:10" ht="12.75">
      <c r="A197" s="78" t="s">
        <v>194</v>
      </c>
      <c r="B197" s="36">
        <f>SUM(B154+B157+B168+B194)</f>
        <v>777.5</v>
      </c>
      <c r="C197" s="36"/>
      <c r="D197" s="36"/>
      <c r="E197" s="36"/>
      <c r="F197" s="36"/>
      <c r="G197" s="36">
        <f>SUM(G157+G168+G194)</f>
        <v>655</v>
      </c>
      <c r="H197" s="36">
        <f>SUM(H157+H168+H194)</f>
        <v>787</v>
      </c>
      <c r="I197" s="36">
        <f>SUM(I157+I168+I194)</f>
        <v>924</v>
      </c>
      <c r="J197" s="41"/>
    </row>
    <row r="198" spans="1:10" ht="13.5" thickBot="1">
      <c r="A198" s="455" t="s">
        <v>185</v>
      </c>
      <c r="B198" s="456"/>
      <c r="C198" s="456"/>
      <c r="D198" s="456"/>
      <c r="E198" s="456"/>
      <c r="F198" s="456"/>
      <c r="G198" s="456"/>
      <c r="H198" s="456"/>
      <c r="I198" s="457"/>
      <c r="J198" s="41"/>
    </row>
    <row r="199" spans="1:10" ht="40.5" customHeight="1">
      <c r="A199" s="92" t="s">
        <v>203</v>
      </c>
      <c r="B199" s="17">
        <f>SUM(C199:F199)</f>
        <v>60</v>
      </c>
      <c r="C199" s="91">
        <v>60</v>
      </c>
      <c r="D199" s="91"/>
      <c r="E199" s="91"/>
      <c r="F199" s="91"/>
      <c r="G199" s="90">
        <v>0</v>
      </c>
      <c r="H199" s="90">
        <v>0</v>
      </c>
      <c r="I199" s="128">
        <v>0</v>
      </c>
      <c r="J199" s="41"/>
    </row>
    <row r="200" spans="1:9" ht="25.5">
      <c r="A200" s="235" t="s">
        <v>195</v>
      </c>
      <c r="B200" s="40">
        <f>SUM(B199:B199)</f>
        <v>60</v>
      </c>
      <c r="C200" s="40"/>
      <c r="D200" s="40"/>
      <c r="E200" s="40"/>
      <c r="F200" s="40"/>
      <c r="G200" s="40">
        <f>SUM(G199:G199)</f>
        <v>0</v>
      </c>
      <c r="H200" s="40">
        <f>SUM(H199:H199)</f>
        <v>0</v>
      </c>
      <c r="I200" s="40">
        <f>SUM(I199:I199)</f>
        <v>0</v>
      </c>
    </row>
    <row r="201" spans="1:9" ht="12.75">
      <c r="A201" s="407" t="s">
        <v>186</v>
      </c>
      <c r="B201" s="408"/>
      <c r="C201" s="408"/>
      <c r="D201" s="408"/>
      <c r="E201" s="408"/>
      <c r="F201" s="408"/>
      <c r="G201" s="408"/>
      <c r="H201" s="408"/>
      <c r="I201" s="409"/>
    </row>
    <row r="202" spans="1:9" ht="25.5">
      <c r="A202" s="55" t="s">
        <v>264</v>
      </c>
      <c r="B202" s="28">
        <f>SUM(B203:B207)</f>
        <v>969.5</v>
      </c>
      <c r="C202" s="234"/>
      <c r="D202" s="234"/>
      <c r="E202" s="234"/>
      <c r="F202" s="234"/>
      <c r="G202" s="236">
        <v>1000</v>
      </c>
      <c r="H202" s="236">
        <v>1000</v>
      </c>
      <c r="I202" s="236">
        <v>1000</v>
      </c>
    </row>
    <row r="203" spans="1:9" ht="12.75">
      <c r="A203" s="189" t="s">
        <v>174</v>
      </c>
      <c r="B203" s="17">
        <v>720</v>
      </c>
      <c r="C203" s="212"/>
      <c r="D203" s="212"/>
      <c r="E203" s="212"/>
      <c r="F203" s="212"/>
      <c r="G203" s="212"/>
      <c r="H203" s="212"/>
      <c r="I203" s="212"/>
    </row>
    <row r="204" spans="1:9" ht="12.75">
      <c r="A204" s="189" t="s">
        <v>175</v>
      </c>
      <c r="B204" s="18">
        <v>30</v>
      </c>
      <c r="C204" s="212"/>
      <c r="D204" s="212"/>
      <c r="E204" s="212"/>
      <c r="F204" s="212"/>
      <c r="G204" s="212"/>
      <c r="H204" s="212"/>
      <c r="I204" s="212"/>
    </row>
    <row r="205" spans="1:9" ht="12.75">
      <c r="A205" s="189" t="s">
        <v>176</v>
      </c>
      <c r="B205" s="18">
        <v>100</v>
      </c>
      <c r="C205" s="212"/>
      <c r="D205" s="212"/>
      <c r="E205" s="212"/>
      <c r="F205" s="212"/>
      <c r="G205" s="212"/>
      <c r="H205" s="212"/>
      <c r="I205" s="212"/>
    </row>
    <row r="206" spans="1:9" ht="25.5">
      <c r="A206" s="189" t="s">
        <v>177</v>
      </c>
      <c r="B206" s="18">
        <v>4.5</v>
      </c>
      <c r="C206" s="212"/>
      <c r="D206" s="212"/>
      <c r="E206" s="212"/>
      <c r="F206" s="212"/>
      <c r="G206" s="212"/>
      <c r="H206" s="212"/>
      <c r="I206" s="212"/>
    </row>
    <row r="207" spans="1:9" ht="25.5">
      <c r="A207" s="189" t="s">
        <v>178</v>
      </c>
      <c r="B207" s="18">
        <v>115</v>
      </c>
      <c r="C207" s="212"/>
      <c r="D207" s="212"/>
      <c r="E207" s="212"/>
      <c r="F207" s="212"/>
      <c r="G207" s="212"/>
      <c r="H207" s="212"/>
      <c r="I207" s="212"/>
    </row>
    <row r="208" spans="1:9" ht="51">
      <c r="A208" s="212" t="s">
        <v>203</v>
      </c>
      <c r="B208" s="99">
        <v>4000</v>
      </c>
      <c r="C208" s="99"/>
      <c r="D208" s="99"/>
      <c r="E208" s="99">
        <v>2000</v>
      </c>
      <c r="F208" s="99">
        <v>2000</v>
      </c>
      <c r="G208" s="99">
        <v>2400</v>
      </c>
      <c r="H208" s="212"/>
      <c r="I208" s="212"/>
    </row>
    <row r="209" spans="1:9" ht="12.75">
      <c r="A209" s="60" t="s">
        <v>196</v>
      </c>
      <c r="B209" s="28">
        <f>SUM(B202+B208)</f>
        <v>4969.5</v>
      </c>
      <c r="C209" s="28"/>
      <c r="D209" s="28"/>
      <c r="E209" s="28"/>
      <c r="F209" s="28"/>
      <c r="G209" s="28">
        <f>SUM(G202+G208)</f>
        <v>3400</v>
      </c>
      <c r="H209" s="28">
        <f>SUM(H202+H208)</f>
        <v>1000</v>
      </c>
      <c r="I209" s="28">
        <f>SUM(I202+I208)</f>
        <v>1000</v>
      </c>
    </row>
    <row r="210" spans="1:9" ht="12.75">
      <c r="A210" s="407" t="s">
        <v>187</v>
      </c>
      <c r="B210" s="408"/>
      <c r="C210" s="408"/>
      <c r="D210" s="408"/>
      <c r="E210" s="408"/>
      <c r="F210" s="408"/>
      <c r="G210" s="408"/>
      <c r="H210" s="408"/>
      <c r="I210" s="409"/>
    </row>
    <row r="211" spans="1:9" ht="30.75" customHeight="1">
      <c r="A211" s="62" t="s">
        <v>208</v>
      </c>
      <c r="B211" s="17">
        <f>SUM(C211:F211)</f>
        <v>12</v>
      </c>
      <c r="C211" s="18"/>
      <c r="D211" s="18"/>
      <c r="E211" s="18">
        <v>6</v>
      </c>
      <c r="F211" s="18">
        <v>6</v>
      </c>
      <c r="G211" s="18"/>
      <c r="H211" s="90">
        <v>0</v>
      </c>
      <c r="I211" s="128">
        <v>0</v>
      </c>
    </row>
    <row r="212" spans="1:9" ht="39.75" customHeight="1">
      <c r="A212" s="62" t="s">
        <v>209</v>
      </c>
      <c r="B212" s="17">
        <v>28</v>
      </c>
      <c r="C212" s="18"/>
      <c r="D212" s="18"/>
      <c r="E212" s="18">
        <v>14</v>
      </c>
      <c r="F212" s="18">
        <v>14</v>
      </c>
      <c r="G212" s="90">
        <v>0</v>
      </c>
      <c r="H212" s="90">
        <v>0</v>
      </c>
      <c r="I212" s="128">
        <v>0</v>
      </c>
    </row>
    <row r="213" spans="1:9" ht="25.5" customHeight="1">
      <c r="A213" s="16" t="s">
        <v>180</v>
      </c>
      <c r="B213" s="17">
        <f>SUM(C213:F213)</f>
        <v>80</v>
      </c>
      <c r="C213" s="17"/>
      <c r="D213" s="17"/>
      <c r="E213" s="17">
        <v>40</v>
      </c>
      <c r="F213" s="17">
        <v>40</v>
      </c>
      <c r="G213" s="90"/>
      <c r="H213" s="90"/>
      <c r="I213" s="90"/>
    </row>
    <row r="214" spans="1:9" ht="13.5" thickBot="1">
      <c r="A214" s="66" t="s">
        <v>198</v>
      </c>
      <c r="B214" s="36">
        <f>SUM(B211:B213)</f>
        <v>120</v>
      </c>
      <c r="C214" s="36">
        <f>SUM(C211:C213)</f>
        <v>0</v>
      </c>
      <c r="D214" s="36">
        <f>SUM(D211:D213)</f>
        <v>0</v>
      </c>
      <c r="E214" s="36">
        <f>SUM(E211:E213)</f>
        <v>60</v>
      </c>
      <c r="F214" s="36">
        <f>SUM(F211:F213)</f>
        <v>60</v>
      </c>
      <c r="G214" s="36">
        <f>SUM(G211:G212)</f>
        <v>0</v>
      </c>
      <c r="H214" s="36">
        <f>SUM(H211:H212)</f>
        <v>0</v>
      </c>
      <c r="I214" s="75">
        <f>SUM(I211:I212)</f>
        <v>0</v>
      </c>
    </row>
    <row r="215" spans="1:9" ht="16.5" thickBot="1">
      <c r="A215" s="37" t="s">
        <v>197</v>
      </c>
      <c r="B215" s="38">
        <f>SUM(B197+B200+B209+B214)</f>
        <v>5927</v>
      </c>
      <c r="C215" s="38"/>
      <c r="D215" s="38"/>
      <c r="E215" s="38"/>
      <c r="F215" s="38"/>
      <c r="G215" s="38">
        <f>SUM(G197+G200+G209+G214)</f>
        <v>4055</v>
      </c>
      <c r="H215" s="38">
        <f>SUM(H197+H200+H209+H214)</f>
        <v>1787</v>
      </c>
      <c r="I215" s="38">
        <f>SUM(I197+I200+I209+I214)</f>
        <v>1924</v>
      </c>
    </row>
    <row r="216" spans="1:9" ht="16.5" customHeight="1" thickBot="1">
      <c r="A216" s="33" t="s">
        <v>255</v>
      </c>
      <c r="B216" s="34">
        <f>SUM(B151+B215)</f>
        <v>7037</v>
      </c>
      <c r="C216" s="34"/>
      <c r="D216" s="34"/>
      <c r="E216" s="34"/>
      <c r="F216" s="34"/>
      <c r="G216" s="34">
        <f>SUM(G151+G215)</f>
        <v>4055</v>
      </c>
      <c r="H216" s="34">
        <f>SUM(H151+H215)</f>
        <v>1787</v>
      </c>
      <c r="I216" s="34">
        <f>SUM(I151+I215)</f>
        <v>1924</v>
      </c>
    </row>
    <row r="217" spans="1:13" ht="12.75">
      <c r="A217" s="111" t="s">
        <v>229</v>
      </c>
      <c r="B217" s="122">
        <f>SUM(B168+B194+B202)</f>
        <v>1380</v>
      </c>
      <c r="C217" s="122"/>
      <c r="D217" s="122"/>
      <c r="E217" s="122"/>
      <c r="F217" s="122"/>
      <c r="G217" s="122">
        <f>SUM(G168+G194+G202)</f>
        <v>1455</v>
      </c>
      <c r="H217" s="122">
        <f>SUM(H168+H194+H202)</f>
        <v>1537</v>
      </c>
      <c r="I217" s="122">
        <f>SUM(I168+I194+I202)</f>
        <v>1624</v>
      </c>
      <c r="J217" s="82"/>
      <c r="K217" s="82"/>
      <c r="L217" s="102"/>
      <c r="M217" s="4"/>
    </row>
    <row r="218" spans="1:13" ht="5.25" customHeight="1">
      <c r="A218" s="84"/>
      <c r="B218" s="119"/>
      <c r="C218" s="119"/>
      <c r="D218" s="119"/>
      <c r="E218" s="119"/>
      <c r="F218" s="119"/>
      <c r="G218" s="119"/>
      <c r="H218" s="119"/>
      <c r="I218" s="120"/>
      <c r="J218" s="82"/>
      <c r="K218" s="82"/>
      <c r="L218" s="82"/>
      <c r="M218" s="4"/>
    </row>
    <row r="219" spans="1:13" ht="15" customHeight="1">
      <c r="A219" s="123" t="s">
        <v>230</v>
      </c>
      <c r="B219" s="108">
        <f>SUM(B151)</f>
        <v>1110</v>
      </c>
      <c r="C219" s="108"/>
      <c r="D219" s="108"/>
      <c r="E219" s="108"/>
      <c r="F219" s="108"/>
      <c r="G219" s="108">
        <f>SUM(G151)</f>
        <v>0</v>
      </c>
      <c r="H219" s="108">
        <f>SUM(H151)</f>
        <v>0</v>
      </c>
      <c r="I219" s="131">
        <f>SUM(I151)</f>
        <v>0</v>
      </c>
      <c r="J219" s="82"/>
      <c r="K219" s="82"/>
      <c r="L219" s="82"/>
      <c r="M219" s="4"/>
    </row>
    <row r="220" spans="1:13" ht="3.75" customHeight="1">
      <c r="A220" s="85"/>
      <c r="B220" s="109"/>
      <c r="C220" s="109"/>
      <c r="D220" s="109"/>
      <c r="E220" s="109"/>
      <c r="F220" s="109"/>
      <c r="G220" s="109"/>
      <c r="H220" s="109"/>
      <c r="I220" s="118"/>
      <c r="J220" s="82"/>
      <c r="K220" s="82"/>
      <c r="L220" s="82"/>
      <c r="M220" s="4"/>
    </row>
    <row r="221" spans="1:13" ht="16.5" customHeight="1" thickBot="1">
      <c r="A221" s="83" t="s">
        <v>232</v>
      </c>
      <c r="B221" s="121">
        <f>SUM(B154+B157+B199+B214+B208)</f>
        <v>4547</v>
      </c>
      <c r="C221" s="121"/>
      <c r="D221" s="121"/>
      <c r="E221" s="121"/>
      <c r="F221" s="121"/>
      <c r="G221" s="121">
        <f>SUM(G154+G157+G199+G214+G208)</f>
        <v>2600</v>
      </c>
      <c r="H221" s="121">
        <f>SUM(H154+H157+H199+H214+H208)</f>
        <v>250</v>
      </c>
      <c r="I221" s="121">
        <f>SUM(I154+I157+I199+I214+I208)</f>
        <v>300</v>
      </c>
      <c r="J221" s="82"/>
      <c r="K221" s="82"/>
      <c r="L221" s="82"/>
      <c r="M221" s="4"/>
    </row>
    <row r="222" spans="1:13" ht="18.75" customHeight="1" thickBot="1">
      <c r="A222" s="400" t="s">
        <v>254</v>
      </c>
      <c r="B222" s="401"/>
      <c r="C222" s="401"/>
      <c r="D222" s="401"/>
      <c r="E222" s="401"/>
      <c r="F222" s="401"/>
      <c r="G222" s="401"/>
      <c r="H222" s="401"/>
      <c r="I222" s="402"/>
      <c r="J222" s="141"/>
      <c r="K222" s="82"/>
      <c r="L222" s="82"/>
      <c r="M222" s="4"/>
    </row>
    <row r="223" spans="1:9" ht="18.75" customHeight="1">
      <c r="A223" s="222" t="s">
        <v>129</v>
      </c>
      <c r="B223" s="232"/>
      <c r="C223" s="232"/>
      <c r="D223" s="232"/>
      <c r="E223" s="232"/>
      <c r="F223" s="232"/>
      <c r="G223" s="232"/>
      <c r="H223" s="232"/>
      <c r="I223" s="233"/>
    </row>
    <row r="224" spans="1:9" ht="21" customHeight="1">
      <c r="A224" s="48" t="s">
        <v>54</v>
      </c>
      <c r="B224" s="27">
        <f>SUM(B225:B226)</f>
        <v>52</v>
      </c>
      <c r="C224" s="27"/>
      <c r="D224" s="27"/>
      <c r="E224" s="27"/>
      <c r="F224" s="27"/>
      <c r="G224" s="27"/>
      <c r="H224" s="27"/>
      <c r="I224" s="27"/>
    </row>
    <row r="225" spans="1:9" ht="21" customHeight="1">
      <c r="A225" s="223" t="s">
        <v>55</v>
      </c>
      <c r="B225" s="94">
        <v>26</v>
      </c>
      <c r="C225" s="27"/>
      <c r="D225" s="27"/>
      <c r="E225" s="27"/>
      <c r="F225" s="27"/>
      <c r="G225" s="27"/>
      <c r="H225" s="27"/>
      <c r="I225" s="27"/>
    </row>
    <row r="226" spans="1:9" ht="22.5" customHeight="1">
      <c r="A226" s="223" t="s">
        <v>56</v>
      </c>
      <c r="B226" s="94">
        <v>26</v>
      </c>
      <c r="C226" s="27"/>
      <c r="D226" s="27"/>
      <c r="E226" s="27"/>
      <c r="F226" s="27"/>
      <c r="G226" s="27"/>
      <c r="H226" s="27"/>
      <c r="I226" s="27"/>
    </row>
    <row r="227" spans="1:9" ht="27" customHeight="1">
      <c r="A227" s="241" t="s">
        <v>57</v>
      </c>
      <c r="B227" s="27">
        <f>SUM(B228)</f>
        <v>25</v>
      </c>
      <c r="C227" s="27"/>
      <c r="D227" s="27"/>
      <c r="E227" s="27"/>
      <c r="F227" s="27"/>
      <c r="G227" s="27"/>
      <c r="H227" s="27"/>
      <c r="I227" s="27"/>
    </row>
    <row r="228" spans="1:9" ht="27" customHeight="1">
      <c r="A228" s="223" t="s">
        <v>58</v>
      </c>
      <c r="B228" s="94">
        <v>25</v>
      </c>
      <c r="C228" s="27"/>
      <c r="D228" s="27"/>
      <c r="E228" s="27"/>
      <c r="F228" s="27"/>
      <c r="G228" s="27"/>
      <c r="H228" s="27"/>
      <c r="I228" s="27"/>
    </row>
    <row r="229" spans="1:9" ht="18.75" customHeight="1">
      <c r="A229" s="224" t="s">
        <v>131</v>
      </c>
      <c r="B229" s="27">
        <f>SUM(B224+B227)</f>
        <v>77</v>
      </c>
      <c r="C229" s="27"/>
      <c r="D229" s="27"/>
      <c r="E229" s="27"/>
      <c r="F229" s="27"/>
      <c r="G229" s="27"/>
      <c r="H229" s="27"/>
      <c r="I229" s="27"/>
    </row>
    <row r="230" spans="1:10" ht="12.75">
      <c r="A230" s="465" t="s">
        <v>190</v>
      </c>
      <c r="B230" s="466"/>
      <c r="C230" s="466"/>
      <c r="D230" s="466"/>
      <c r="E230" s="466"/>
      <c r="F230" s="466"/>
      <c r="G230" s="466"/>
      <c r="H230" s="466"/>
      <c r="I230" s="467"/>
      <c r="J230" s="142"/>
    </row>
    <row r="231" spans="1:10" ht="12.75">
      <c r="A231" s="406" t="s">
        <v>183</v>
      </c>
      <c r="B231" s="398"/>
      <c r="C231" s="398"/>
      <c r="D231" s="398"/>
      <c r="E231" s="398"/>
      <c r="F231" s="398"/>
      <c r="G231" s="398"/>
      <c r="H231" s="398"/>
      <c r="I231" s="399"/>
      <c r="J231" s="142"/>
    </row>
    <row r="232" spans="1:10" ht="12.75">
      <c r="A232" s="241" t="s">
        <v>57</v>
      </c>
      <c r="B232" s="237">
        <f>SUM(B233)</f>
        <v>532</v>
      </c>
      <c r="C232" s="246"/>
      <c r="D232" s="246"/>
      <c r="E232" s="246"/>
      <c r="F232" s="246"/>
      <c r="G232" s="246"/>
      <c r="H232" s="246"/>
      <c r="I232" s="247"/>
      <c r="J232" s="142"/>
    </row>
    <row r="233" spans="1:10" ht="12.75">
      <c r="A233" s="61" t="s">
        <v>65</v>
      </c>
      <c r="B233" s="17">
        <v>532</v>
      </c>
      <c r="C233" s="17"/>
      <c r="D233" s="17"/>
      <c r="E233" s="17"/>
      <c r="F233" s="17"/>
      <c r="G233" s="90">
        <v>0</v>
      </c>
      <c r="H233" s="90">
        <v>0</v>
      </c>
      <c r="I233" s="128">
        <v>0</v>
      </c>
      <c r="J233" s="142"/>
    </row>
    <row r="234" spans="1:10" ht="13.5" thickBot="1">
      <c r="A234" s="74" t="s">
        <v>193</v>
      </c>
      <c r="B234" s="250">
        <f>SUM(B233)</f>
        <v>532</v>
      </c>
      <c r="C234" s="248"/>
      <c r="D234" s="248"/>
      <c r="E234" s="248"/>
      <c r="F234" s="248"/>
      <c r="G234" s="248"/>
      <c r="H234" s="248"/>
      <c r="I234" s="249"/>
      <c r="J234" s="142"/>
    </row>
    <row r="235" spans="1:10" ht="12.75">
      <c r="A235" s="450" t="s">
        <v>184</v>
      </c>
      <c r="B235" s="451"/>
      <c r="C235" s="451"/>
      <c r="D235" s="451"/>
      <c r="E235" s="451"/>
      <c r="F235" s="451"/>
      <c r="G235" s="451"/>
      <c r="H235" s="451"/>
      <c r="I235" s="452"/>
      <c r="J235" s="142"/>
    </row>
    <row r="236" spans="1:10" ht="12.75">
      <c r="A236" s="48" t="s">
        <v>54</v>
      </c>
      <c r="B236" s="99">
        <f>SUM(B237:B240)</f>
        <v>108</v>
      </c>
      <c r="C236" s="212"/>
      <c r="D236" s="212"/>
      <c r="E236" s="212"/>
      <c r="F236" s="212"/>
      <c r="G236" s="212"/>
      <c r="H236" s="212"/>
      <c r="I236" s="212"/>
      <c r="J236" s="142"/>
    </row>
    <row r="237" spans="1:10" ht="12.75">
      <c r="A237" s="244" t="s">
        <v>59</v>
      </c>
      <c r="B237" s="214">
        <v>70</v>
      </c>
      <c r="C237" s="212"/>
      <c r="D237" s="212"/>
      <c r="E237" s="212"/>
      <c r="F237" s="212"/>
      <c r="G237" s="212"/>
      <c r="H237" s="212"/>
      <c r="I237" s="212"/>
      <c r="J237" s="142"/>
    </row>
    <row r="238" spans="1:10" ht="12.75">
      <c r="A238" s="242" t="s">
        <v>60</v>
      </c>
      <c r="B238" s="243">
        <v>8</v>
      </c>
      <c r="C238" s="154"/>
      <c r="D238" s="154"/>
      <c r="E238" s="154"/>
      <c r="F238" s="154"/>
      <c r="G238" s="154">
        <v>0</v>
      </c>
      <c r="H238" s="154">
        <v>0</v>
      </c>
      <c r="I238" s="154">
        <v>0</v>
      </c>
      <c r="J238" s="142"/>
    </row>
    <row r="239" spans="1:10" ht="12.75">
      <c r="A239" s="155" t="s">
        <v>61</v>
      </c>
      <c r="B239" s="243">
        <v>10</v>
      </c>
      <c r="C239" s="150"/>
      <c r="D239" s="150"/>
      <c r="E239" s="150"/>
      <c r="F239" s="150"/>
      <c r="G239" s="150">
        <v>0</v>
      </c>
      <c r="H239" s="150">
        <v>0</v>
      </c>
      <c r="I239" s="151">
        <v>0</v>
      </c>
      <c r="J239" s="142"/>
    </row>
    <row r="240" spans="1:10" ht="12.75">
      <c r="A240" s="155" t="s">
        <v>62</v>
      </c>
      <c r="B240" s="243">
        <v>20</v>
      </c>
      <c r="C240" s="150"/>
      <c r="D240" s="150"/>
      <c r="E240" s="150"/>
      <c r="F240" s="150"/>
      <c r="G240" s="150">
        <v>0</v>
      </c>
      <c r="H240" s="150">
        <v>0</v>
      </c>
      <c r="I240" s="151">
        <v>0</v>
      </c>
      <c r="J240" s="142"/>
    </row>
    <row r="241" spans="1:10" ht="12.75">
      <c r="A241" s="241" t="s">
        <v>57</v>
      </c>
      <c r="B241" s="40">
        <f>SUM(B242:B243)</f>
        <v>50</v>
      </c>
      <c r="C241" s="150"/>
      <c r="D241" s="150"/>
      <c r="E241" s="150"/>
      <c r="F241" s="150"/>
      <c r="G241" s="150">
        <v>97</v>
      </c>
      <c r="H241" s="150">
        <v>100</v>
      </c>
      <c r="I241" s="151">
        <v>102</v>
      </c>
      <c r="J241" s="143"/>
    </row>
    <row r="242" spans="1:10" ht="12.75">
      <c r="A242" s="245" t="s">
        <v>63</v>
      </c>
      <c r="B242" s="157">
        <v>20</v>
      </c>
      <c r="C242" s="157"/>
      <c r="D242" s="157"/>
      <c r="E242" s="157"/>
      <c r="F242" s="157"/>
      <c r="G242" s="150"/>
      <c r="H242" s="150"/>
      <c r="I242" s="151"/>
      <c r="J242" s="143"/>
    </row>
    <row r="243" spans="1:10" ht="12.75">
      <c r="A243" s="245" t="s">
        <v>64</v>
      </c>
      <c r="B243" s="157">
        <v>30</v>
      </c>
      <c r="C243" s="157"/>
      <c r="D243" s="157"/>
      <c r="E243" s="157"/>
      <c r="F243" s="157"/>
      <c r="G243" s="150"/>
      <c r="H243" s="150"/>
      <c r="I243" s="151"/>
      <c r="J243" s="143"/>
    </row>
    <row r="244" spans="1:10" ht="12.75">
      <c r="A244" s="60" t="s">
        <v>194</v>
      </c>
      <c r="B244" s="28">
        <f>SUM(B236+B241)</f>
        <v>158</v>
      </c>
      <c r="C244" s="28"/>
      <c r="D244" s="28"/>
      <c r="E244" s="28"/>
      <c r="F244" s="28"/>
      <c r="G244" s="28">
        <f>SUM(G238:G241)</f>
        <v>97</v>
      </c>
      <c r="H244" s="28">
        <f>SUM(H238:H241)</f>
        <v>100</v>
      </c>
      <c r="I244" s="56">
        <f>SUM(I238:I241)</f>
        <v>102</v>
      </c>
      <c r="J244" s="142"/>
    </row>
    <row r="245" spans="1:10" ht="13.5" thickBot="1">
      <c r="A245" s="144" t="s">
        <v>197</v>
      </c>
      <c r="B245" s="145">
        <f>SUM(B234+B244)</f>
        <v>690</v>
      </c>
      <c r="C245" s="145"/>
      <c r="D245" s="145"/>
      <c r="E245" s="145"/>
      <c r="F245" s="145"/>
      <c r="G245" s="145">
        <f aca="true" t="shared" si="24" ref="G245:I247">SUM(G244)</f>
        <v>97</v>
      </c>
      <c r="H245" s="145">
        <f t="shared" si="24"/>
        <v>100</v>
      </c>
      <c r="I245" s="146">
        <f t="shared" si="24"/>
        <v>102</v>
      </c>
      <c r="J245" s="142"/>
    </row>
    <row r="246" spans="1:10" ht="13.5" thickBot="1">
      <c r="A246" s="147" t="s">
        <v>256</v>
      </c>
      <c r="B246" s="148">
        <f>SUM(B229+B245)</f>
        <v>767</v>
      </c>
      <c r="C246" s="148"/>
      <c r="D246" s="148"/>
      <c r="E246" s="148"/>
      <c r="F246" s="148"/>
      <c r="G246" s="148">
        <f t="shared" si="24"/>
        <v>97</v>
      </c>
      <c r="H246" s="148">
        <f t="shared" si="24"/>
        <v>100</v>
      </c>
      <c r="I246" s="148">
        <f t="shared" si="24"/>
        <v>102</v>
      </c>
      <c r="J246" s="142"/>
    </row>
    <row r="247" spans="1:13" ht="18" customHeight="1">
      <c r="A247" s="130" t="s">
        <v>232</v>
      </c>
      <c r="B247" s="121">
        <f>SUM(B246)</f>
        <v>767</v>
      </c>
      <c r="C247" s="121"/>
      <c r="D247" s="121"/>
      <c r="E247" s="121"/>
      <c r="F247" s="121"/>
      <c r="G247" s="121">
        <f t="shared" si="24"/>
        <v>97</v>
      </c>
      <c r="H247" s="121">
        <f t="shared" si="24"/>
        <v>100</v>
      </c>
      <c r="I247" s="136">
        <f t="shared" si="24"/>
        <v>102</v>
      </c>
      <c r="J247" s="141"/>
      <c r="K247" s="82"/>
      <c r="L247" s="82"/>
      <c r="M247" s="4"/>
    </row>
    <row r="248" spans="1:10" ht="19.5" customHeight="1" thickBot="1">
      <c r="A248" s="468" t="s">
        <v>219</v>
      </c>
      <c r="B248" s="469"/>
      <c r="C248" s="469"/>
      <c r="D248" s="469"/>
      <c r="E248" s="469"/>
      <c r="F248" s="469"/>
      <c r="G248" s="469"/>
      <c r="H248" s="469"/>
      <c r="I248" s="470"/>
      <c r="J248" s="142"/>
    </row>
    <row r="249" spans="1:10" ht="13.5" thickBot="1">
      <c r="A249" s="471" t="s">
        <v>182</v>
      </c>
      <c r="B249" s="472"/>
      <c r="C249" s="472"/>
      <c r="D249" s="472"/>
      <c r="E249" s="472"/>
      <c r="F249" s="472"/>
      <c r="G249" s="472"/>
      <c r="H249" s="472"/>
      <c r="I249" s="473"/>
      <c r="J249" s="142"/>
    </row>
    <row r="250" spans="1:10" ht="25.5">
      <c r="A250" s="57" t="s">
        <v>66</v>
      </c>
      <c r="B250" s="18">
        <f>SUM(C250:F250)</f>
        <v>15000</v>
      </c>
      <c r="C250" s="18"/>
      <c r="D250" s="18">
        <v>5000</v>
      </c>
      <c r="E250" s="18">
        <v>5000</v>
      </c>
      <c r="F250" s="18">
        <v>5000</v>
      </c>
      <c r="G250" s="91">
        <v>0</v>
      </c>
      <c r="H250" s="91">
        <v>0</v>
      </c>
      <c r="I250" s="127">
        <v>0</v>
      </c>
      <c r="J250" s="142"/>
    </row>
    <row r="251" spans="1:10" ht="64.5" thickBot="1">
      <c r="A251" s="57" t="s">
        <v>111</v>
      </c>
      <c r="B251" s="42">
        <v>71</v>
      </c>
      <c r="C251" s="42"/>
      <c r="D251" s="42"/>
      <c r="E251" s="42"/>
      <c r="F251" s="42"/>
      <c r="G251" s="217"/>
      <c r="H251" s="217"/>
      <c r="I251" s="218"/>
      <c r="J251" s="142"/>
    </row>
    <row r="252" spans="1:10" ht="15.75" thickBot="1">
      <c r="A252" s="178" t="s">
        <v>199</v>
      </c>
      <c r="B252" s="45">
        <f>SUM(B250:B251)</f>
        <v>15071</v>
      </c>
      <c r="C252" s="45">
        <f aca="true" t="shared" si="25" ref="C252:I252">SUM(C250)</f>
        <v>0</v>
      </c>
      <c r="D252" s="45">
        <f t="shared" si="25"/>
        <v>5000</v>
      </c>
      <c r="E252" s="45">
        <f t="shared" si="25"/>
        <v>5000</v>
      </c>
      <c r="F252" s="45">
        <f t="shared" si="25"/>
        <v>5000</v>
      </c>
      <c r="G252" s="45">
        <f t="shared" si="25"/>
        <v>0</v>
      </c>
      <c r="H252" s="45">
        <f t="shared" si="25"/>
        <v>0</v>
      </c>
      <c r="I252" s="167">
        <f t="shared" si="25"/>
        <v>0</v>
      </c>
      <c r="J252" s="142"/>
    </row>
    <row r="253" spans="1:10" ht="13.5" thickBot="1">
      <c r="A253" s="410" t="s">
        <v>190</v>
      </c>
      <c r="B253" s="411"/>
      <c r="C253" s="411"/>
      <c r="D253" s="411"/>
      <c r="E253" s="411"/>
      <c r="F253" s="411"/>
      <c r="G253" s="411"/>
      <c r="H253" s="411"/>
      <c r="I253" s="412"/>
      <c r="J253" s="142"/>
    </row>
    <row r="254" spans="1:10" ht="13.5" thickBot="1">
      <c r="A254" s="425" t="s">
        <v>185</v>
      </c>
      <c r="B254" s="426"/>
      <c r="C254" s="426"/>
      <c r="D254" s="426"/>
      <c r="E254" s="426"/>
      <c r="F254" s="426"/>
      <c r="G254" s="426"/>
      <c r="H254" s="426"/>
      <c r="I254" s="427"/>
      <c r="J254" s="142"/>
    </row>
    <row r="255" spans="1:10" ht="24" customHeight="1">
      <c r="A255" s="149" t="s">
        <v>301</v>
      </c>
      <c r="B255" s="150">
        <f aca="true" t="shared" si="26" ref="B255:B263">SUM(C255:F255)</f>
        <v>18</v>
      </c>
      <c r="C255" s="150"/>
      <c r="D255" s="150"/>
      <c r="E255" s="150">
        <v>18</v>
      </c>
      <c r="F255" s="150"/>
      <c r="G255" s="150">
        <v>0</v>
      </c>
      <c r="H255" s="150">
        <v>0</v>
      </c>
      <c r="I255" s="151">
        <v>0</v>
      </c>
      <c r="J255" s="152"/>
    </row>
    <row r="256" spans="1:10" ht="26.25" customHeight="1">
      <c r="A256" s="153" t="s">
        <v>302</v>
      </c>
      <c r="B256" s="150">
        <f t="shared" si="26"/>
        <v>17</v>
      </c>
      <c r="C256" s="150"/>
      <c r="D256" s="150"/>
      <c r="E256" s="150">
        <v>17</v>
      </c>
      <c r="F256" s="150"/>
      <c r="G256" s="150">
        <v>0</v>
      </c>
      <c r="H256" s="150">
        <v>0</v>
      </c>
      <c r="I256" s="151">
        <v>0</v>
      </c>
      <c r="J256" s="152"/>
    </row>
    <row r="257" spans="1:10" ht="35.25" customHeight="1">
      <c r="A257" s="153" t="s">
        <v>303</v>
      </c>
      <c r="B257" s="154">
        <f t="shared" si="26"/>
        <v>30</v>
      </c>
      <c r="C257" s="150"/>
      <c r="D257" s="150"/>
      <c r="E257" s="150"/>
      <c r="F257" s="150">
        <v>30</v>
      </c>
      <c r="G257" s="150">
        <v>0</v>
      </c>
      <c r="H257" s="150">
        <v>0</v>
      </c>
      <c r="I257" s="151">
        <v>0</v>
      </c>
      <c r="J257" s="152"/>
    </row>
    <row r="258" spans="1:10" ht="25.5" customHeight="1">
      <c r="A258" s="155" t="s">
        <v>304</v>
      </c>
      <c r="B258" s="150">
        <f t="shared" si="26"/>
        <v>43</v>
      </c>
      <c r="C258" s="150"/>
      <c r="D258" s="150">
        <v>43</v>
      </c>
      <c r="E258" s="150"/>
      <c r="F258" s="150"/>
      <c r="G258" s="150"/>
      <c r="H258" s="150"/>
      <c r="I258" s="151"/>
      <c r="J258" s="152"/>
    </row>
    <row r="259" spans="1:10" ht="24.75" customHeight="1">
      <c r="A259" s="140" t="s">
        <v>265</v>
      </c>
      <c r="B259" s="150">
        <f t="shared" si="26"/>
        <v>360</v>
      </c>
      <c r="C259" s="150"/>
      <c r="D259" s="150"/>
      <c r="E259" s="150">
        <v>360</v>
      </c>
      <c r="F259" s="150"/>
      <c r="G259" s="150"/>
      <c r="H259" s="150"/>
      <c r="I259" s="151"/>
      <c r="J259" s="156"/>
    </row>
    <row r="260" spans="1:11" ht="39.75" customHeight="1">
      <c r="A260" s="201" t="s">
        <v>308</v>
      </c>
      <c r="B260" s="150">
        <f t="shared" si="26"/>
        <v>119</v>
      </c>
      <c r="C260" s="150">
        <v>119</v>
      </c>
      <c r="D260" s="150"/>
      <c r="E260" s="150"/>
      <c r="F260" s="150"/>
      <c r="G260" s="150"/>
      <c r="H260" s="150"/>
      <c r="I260" s="151"/>
      <c r="J260" s="156"/>
      <c r="K260" s="20"/>
    </row>
    <row r="261" spans="1:11" ht="39.75" customHeight="1">
      <c r="A261" s="155" t="s">
        <v>269</v>
      </c>
      <c r="B261" s="150">
        <f t="shared" si="26"/>
        <v>108</v>
      </c>
      <c r="C261" s="150"/>
      <c r="D261" s="150"/>
      <c r="E261" s="150">
        <v>108</v>
      </c>
      <c r="F261" s="150"/>
      <c r="G261" s="150"/>
      <c r="H261" s="150"/>
      <c r="I261" s="151"/>
      <c r="J261" s="156"/>
      <c r="K261" s="20"/>
    </row>
    <row r="262" spans="1:10" ht="22.5" customHeight="1">
      <c r="A262" s="155" t="s">
        <v>305</v>
      </c>
      <c r="B262" s="150">
        <f t="shared" si="26"/>
        <v>24</v>
      </c>
      <c r="C262" s="150"/>
      <c r="D262" s="150">
        <v>24</v>
      </c>
      <c r="E262" s="150"/>
      <c r="F262" s="150"/>
      <c r="G262" s="150"/>
      <c r="H262" s="150"/>
      <c r="I262" s="151"/>
      <c r="J262" s="156"/>
    </row>
    <row r="263" spans="1:10" ht="23.25" customHeight="1">
      <c r="A263" s="155" t="s">
        <v>306</v>
      </c>
      <c r="B263" s="150">
        <f t="shared" si="26"/>
        <v>25</v>
      </c>
      <c r="C263" s="150"/>
      <c r="D263" s="150">
        <v>25</v>
      </c>
      <c r="E263" s="150"/>
      <c r="F263" s="150"/>
      <c r="G263" s="150"/>
      <c r="H263" s="150"/>
      <c r="I263" s="151"/>
      <c r="J263" s="156"/>
    </row>
    <row r="264" spans="1:10" ht="33" customHeight="1">
      <c r="A264" s="155" t="s">
        <v>307</v>
      </c>
      <c r="B264" s="150">
        <f>SUM(C264:G264)</f>
        <v>60</v>
      </c>
      <c r="C264" s="150"/>
      <c r="D264" s="150"/>
      <c r="E264" s="150">
        <v>60</v>
      </c>
      <c r="F264" s="150"/>
      <c r="G264" s="150"/>
      <c r="H264" s="150"/>
      <c r="I264" s="151"/>
      <c r="J264" s="156"/>
    </row>
    <row r="265" spans="1:10" ht="35.25" customHeight="1">
      <c r="A265" s="155" t="s">
        <v>267</v>
      </c>
      <c r="B265" s="150">
        <f aca="true" t="shared" si="27" ref="B265:B270">SUM(C265:F265)</f>
        <v>225</v>
      </c>
      <c r="C265" s="150"/>
      <c r="D265" s="150"/>
      <c r="E265" s="150"/>
      <c r="F265" s="150">
        <v>225</v>
      </c>
      <c r="G265" s="150">
        <v>364</v>
      </c>
      <c r="H265" s="150">
        <v>364</v>
      </c>
      <c r="I265" s="151"/>
      <c r="J265" s="156"/>
    </row>
    <row r="266" spans="1:10" ht="49.5" customHeight="1">
      <c r="A266" s="155" t="s">
        <v>279</v>
      </c>
      <c r="B266" s="150">
        <f t="shared" si="27"/>
        <v>144</v>
      </c>
      <c r="C266" s="150"/>
      <c r="D266" s="150"/>
      <c r="E266" s="150">
        <v>42</v>
      </c>
      <c r="F266" s="150">
        <v>102</v>
      </c>
      <c r="G266" s="150">
        <v>143</v>
      </c>
      <c r="H266" s="150">
        <v>470</v>
      </c>
      <c r="I266" s="151">
        <v>408</v>
      </c>
      <c r="J266" s="156"/>
    </row>
    <row r="267" spans="1:10" ht="48" customHeight="1">
      <c r="A267" s="140" t="s">
        <v>280</v>
      </c>
      <c r="B267" s="150">
        <f t="shared" si="27"/>
        <v>530</v>
      </c>
      <c r="C267" s="150"/>
      <c r="D267" s="150"/>
      <c r="E267" s="150"/>
      <c r="F267" s="150">
        <v>530</v>
      </c>
      <c r="G267" s="150"/>
      <c r="H267" s="150"/>
      <c r="I267" s="151"/>
      <c r="J267" s="156"/>
    </row>
    <row r="268" spans="1:10" ht="21.75" customHeight="1">
      <c r="A268" s="140" t="s">
        <v>266</v>
      </c>
      <c r="B268" s="150">
        <f t="shared" si="27"/>
        <v>199</v>
      </c>
      <c r="C268" s="150"/>
      <c r="D268" s="150"/>
      <c r="E268" s="150">
        <v>199</v>
      </c>
      <c r="F268" s="150"/>
      <c r="G268" s="150"/>
      <c r="H268" s="150"/>
      <c r="I268" s="151"/>
      <c r="J268" s="156"/>
    </row>
    <row r="269" spans="1:10" ht="20.25" customHeight="1">
      <c r="A269" s="155" t="s">
        <v>309</v>
      </c>
      <c r="B269" s="150">
        <f t="shared" si="27"/>
        <v>538</v>
      </c>
      <c r="C269" s="150"/>
      <c r="D269" s="150"/>
      <c r="E269" s="150"/>
      <c r="F269" s="150">
        <v>538</v>
      </c>
      <c r="G269" s="150"/>
      <c r="H269" s="150"/>
      <c r="I269" s="151"/>
      <c r="J269" s="156"/>
    </row>
    <row r="270" spans="1:10" ht="34.5" customHeight="1">
      <c r="A270" s="140" t="s">
        <v>268</v>
      </c>
      <c r="B270" s="150">
        <f t="shared" si="27"/>
        <v>113</v>
      </c>
      <c r="C270" s="150"/>
      <c r="D270" s="150"/>
      <c r="E270" s="150"/>
      <c r="F270" s="150">
        <v>113</v>
      </c>
      <c r="G270" s="150">
        <v>113</v>
      </c>
      <c r="H270" s="150">
        <v>113</v>
      </c>
      <c r="I270" s="151"/>
      <c r="J270" s="156"/>
    </row>
    <row r="271" spans="1:9" ht="12.75">
      <c r="A271" s="203" t="s">
        <v>310</v>
      </c>
      <c r="B271" s="154">
        <v>0</v>
      </c>
      <c r="C271" s="154"/>
      <c r="D271" s="154"/>
      <c r="E271" s="154"/>
      <c r="F271" s="154"/>
      <c r="G271" s="154">
        <v>60</v>
      </c>
      <c r="H271" s="154">
        <v>74</v>
      </c>
      <c r="I271" s="204">
        <v>74</v>
      </c>
    </row>
    <row r="272" spans="1:9" ht="22.5">
      <c r="A272" s="205" t="s">
        <v>311</v>
      </c>
      <c r="B272" s="150"/>
      <c r="C272" s="150"/>
      <c r="D272" s="150"/>
      <c r="E272" s="150"/>
      <c r="F272" s="150"/>
      <c r="G272" s="150">
        <v>96</v>
      </c>
      <c r="H272" s="150"/>
      <c r="I272" s="151"/>
    </row>
    <row r="273" spans="1:9" ht="25.5">
      <c r="A273" s="202" t="s">
        <v>312</v>
      </c>
      <c r="B273" s="91"/>
      <c r="C273" s="91"/>
      <c r="D273" s="91"/>
      <c r="E273" s="91"/>
      <c r="F273" s="91"/>
      <c r="G273" s="91">
        <v>71</v>
      </c>
      <c r="H273" s="91"/>
      <c r="I273" s="127"/>
    </row>
    <row r="274" spans="1:10" ht="41.25" customHeight="1" thickBot="1">
      <c r="A274" s="59" t="s">
        <v>207</v>
      </c>
      <c r="B274" s="18">
        <f>SUM(C274:F274)</f>
        <v>175</v>
      </c>
      <c r="C274" s="18">
        <v>5</v>
      </c>
      <c r="D274" s="18">
        <v>170</v>
      </c>
      <c r="E274" s="18"/>
      <c r="F274" s="18"/>
      <c r="G274" s="18">
        <v>0</v>
      </c>
      <c r="H274" s="18">
        <v>0</v>
      </c>
      <c r="I274" s="58">
        <v>0</v>
      </c>
      <c r="J274" s="20"/>
    </row>
    <row r="275" spans="1:9" ht="26.25" customHeight="1" thickBot="1">
      <c r="A275" s="44" t="s">
        <v>195</v>
      </c>
      <c r="B275" s="45">
        <f aca="true" t="shared" si="28" ref="B275:I275">SUM(B255:B274)</f>
        <v>2728</v>
      </c>
      <c r="C275" s="45">
        <f t="shared" si="28"/>
        <v>124</v>
      </c>
      <c r="D275" s="45">
        <f t="shared" si="28"/>
        <v>262</v>
      </c>
      <c r="E275" s="45">
        <f t="shared" si="28"/>
        <v>804</v>
      </c>
      <c r="F275" s="45">
        <f t="shared" si="28"/>
        <v>1538</v>
      </c>
      <c r="G275" s="45">
        <f t="shared" si="28"/>
        <v>847</v>
      </c>
      <c r="H275" s="45">
        <f t="shared" si="28"/>
        <v>1021</v>
      </c>
      <c r="I275" s="167">
        <f t="shared" si="28"/>
        <v>482</v>
      </c>
    </row>
    <row r="276" spans="1:9" ht="12.75">
      <c r="A276" s="407" t="s">
        <v>187</v>
      </c>
      <c r="B276" s="408"/>
      <c r="C276" s="408"/>
      <c r="D276" s="408"/>
      <c r="E276" s="408"/>
      <c r="F276" s="408"/>
      <c r="G276" s="408"/>
      <c r="H276" s="408"/>
      <c r="I276" s="409"/>
    </row>
    <row r="277" spans="1:9" ht="40.5" customHeight="1">
      <c r="A277" s="62" t="s">
        <v>210</v>
      </c>
      <c r="B277" s="18">
        <f>SUM(C277:F277)</f>
        <v>1</v>
      </c>
      <c r="C277" s="18"/>
      <c r="D277" s="18">
        <v>1</v>
      </c>
      <c r="E277" s="18"/>
      <c r="F277" s="18"/>
      <c r="G277" s="18">
        <v>0</v>
      </c>
      <c r="H277" s="18">
        <v>0</v>
      </c>
      <c r="I277" s="58">
        <v>0</v>
      </c>
    </row>
    <row r="278" spans="1:9" ht="42.75" customHeight="1">
      <c r="A278" s="62" t="s">
        <v>211</v>
      </c>
      <c r="B278" s="18">
        <f>SUM(C278:F278)</f>
        <v>18</v>
      </c>
      <c r="C278" s="18"/>
      <c r="D278" s="18">
        <v>18</v>
      </c>
      <c r="E278" s="18"/>
      <c r="F278" s="18"/>
      <c r="G278" s="18">
        <v>0</v>
      </c>
      <c r="H278" s="18">
        <v>0</v>
      </c>
      <c r="I278" s="58">
        <v>0</v>
      </c>
    </row>
    <row r="279" spans="1:9" ht="18" customHeight="1">
      <c r="A279" s="62" t="s">
        <v>244</v>
      </c>
      <c r="B279" s="18">
        <f>SUM(C279:F279)</f>
        <v>400</v>
      </c>
      <c r="C279" s="18">
        <v>100</v>
      </c>
      <c r="D279" s="18">
        <v>100</v>
      </c>
      <c r="E279" s="18">
        <v>100</v>
      </c>
      <c r="F279" s="18">
        <v>100</v>
      </c>
      <c r="G279" s="18">
        <v>406</v>
      </c>
      <c r="H279" s="18">
        <v>429</v>
      </c>
      <c r="I279" s="58">
        <v>453</v>
      </c>
    </row>
    <row r="280" spans="1:9" ht="12.75">
      <c r="A280" s="60" t="s">
        <v>198</v>
      </c>
      <c r="B280" s="28">
        <f>SUM(B277:B279)</f>
        <v>419</v>
      </c>
      <c r="C280" s="28"/>
      <c r="D280" s="28"/>
      <c r="E280" s="28"/>
      <c r="F280" s="28"/>
      <c r="G280" s="28">
        <f>SUM(G277:G279)</f>
        <v>406</v>
      </c>
      <c r="H280" s="28">
        <f>SUM(H277:H279)</f>
        <v>429</v>
      </c>
      <c r="I280" s="56">
        <f>SUM(I277:I279)</f>
        <v>453</v>
      </c>
    </row>
    <row r="281" spans="1:9" ht="16.5" thickBot="1">
      <c r="A281" s="177" t="s">
        <v>197</v>
      </c>
      <c r="B281" s="32">
        <f>SUM(B275+B280)</f>
        <v>3147</v>
      </c>
      <c r="C281" s="32"/>
      <c r="D281" s="32"/>
      <c r="E281" s="32"/>
      <c r="F281" s="32"/>
      <c r="G281" s="32">
        <f>SUM(G275+G280)</f>
        <v>1253</v>
      </c>
      <c r="H281" s="32">
        <f>SUM(H275+H280)</f>
        <v>1450</v>
      </c>
      <c r="I281" s="65">
        <f>SUM(I275+I280)</f>
        <v>935</v>
      </c>
    </row>
    <row r="282" spans="1:9" ht="17.25" thickBot="1">
      <c r="A282" s="176" t="s">
        <v>257</v>
      </c>
      <c r="B282" s="34">
        <f>SUM(B252+B281)</f>
        <v>18218</v>
      </c>
      <c r="C282" s="34"/>
      <c r="D282" s="34"/>
      <c r="E282" s="34"/>
      <c r="F282" s="34"/>
      <c r="G282" s="34">
        <f>SUM(G252+G281)</f>
        <v>1253</v>
      </c>
      <c r="H282" s="34">
        <f>SUM(H252+H281)</f>
        <v>1450</v>
      </c>
      <c r="I282" s="35">
        <f>SUM(I252+I281)</f>
        <v>935</v>
      </c>
    </row>
    <row r="283" spans="1:13" ht="12" customHeight="1">
      <c r="A283" s="123" t="s">
        <v>230</v>
      </c>
      <c r="B283" s="108">
        <f>SUM(B252)</f>
        <v>15071</v>
      </c>
      <c r="C283" s="108"/>
      <c r="D283" s="108"/>
      <c r="E283" s="108"/>
      <c r="F283" s="108"/>
      <c r="G283" s="108">
        <f>SUM(G250+G259)</f>
        <v>0</v>
      </c>
      <c r="H283" s="108">
        <f>SUM(H250+H259)</f>
        <v>0</v>
      </c>
      <c r="I283" s="131">
        <f>SUM(I250+I259)</f>
        <v>0</v>
      </c>
      <c r="J283" s="82"/>
      <c r="K283" s="82"/>
      <c r="L283" s="82"/>
      <c r="M283" s="4"/>
    </row>
    <row r="284" spans="1:13" ht="0.75" customHeight="1">
      <c r="A284" s="85"/>
      <c r="B284" s="109"/>
      <c r="C284" s="109"/>
      <c r="D284" s="109"/>
      <c r="E284" s="109"/>
      <c r="F284" s="109"/>
      <c r="G284" s="109"/>
      <c r="H284" s="109"/>
      <c r="I284" s="118"/>
      <c r="J284" s="82"/>
      <c r="K284" s="82"/>
      <c r="L284" s="82"/>
      <c r="M284" s="4"/>
    </row>
    <row r="285" spans="1:13" ht="11.25" customHeight="1">
      <c r="A285" s="251" t="s">
        <v>232</v>
      </c>
      <c r="B285" s="190">
        <f>SUM(B281)</f>
        <v>3147</v>
      </c>
      <c r="C285" s="190"/>
      <c r="D285" s="190"/>
      <c r="E285" s="190"/>
      <c r="F285" s="190"/>
      <c r="G285" s="190">
        <f>SUM(G281-G259)</f>
        <v>1253</v>
      </c>
      <c r="H285" s="190">
        <f>SUM(H281-H259)</f>
        <v>1450</v>
      </c>
      <c r="I285" s="190">
        <f>SUM(I281-I259)</f>
        <v>935</v>
      </c>
      <c r="J285" s="82"/>
      <c r="K285" s="82"/>
      <c r="L285" s="82"/>
      <c r="M285" s="4"/>
    </row>
    <row r="286" spans="1:13" ht="11.25" customHeight="1" thickBot="1">
      <c r="A286" s="186"/>
      <c r="B286" s="187"/>
      <c r="C286" s="187"/>
      <c r="D286" s="187"/>
      <c r="E286" s="187"/>
      <c r="F286" s="187"/>
      <c r="G286" s="187"/>
      <c r="H286" s="187"/>
      <c r="I286" s="188"/>
      <c r="J286" s="82"/>
      <c r="K286" s="82"/>
      <c r="L286" s="82"/>
      <c r="M286" s="4"/>
    </row>
    <row r="287" spans="1:9" s="4" customFormat="1" ht="16.5" customHeight="1" thickBot="1">
      <c r="A287" s="400" t="s">
        <v>221</v>
      </c>
      <c r="B287" s="401"/>
      <c r="C287" s="401"/>
      <c r="D287" s="401"/>
      <c r="E287" s="401"/>
      <c r="F287" s="401"/>
      <c r="G287" s="401"/>
      <c r="H287" s="401"/>
      <c r="I287" s="402"/>
    </row>
    <row r="288" spans="1:9" ht="12.75">
      <c r="A288" s="447" t="s">
        <v>181</v>
      </c>
      <c r="B288" s="448"/>
      <c r="C288" s="448"/>
      <c r="D288" s="448"/>
      <c r="E288" s="448"/>
      <c r="F288" s="448"/>
      <c r="G288" s="448"/>
      <c r="H288" s="448"/>
      <c r="I288" s="449"/>
    </row>
    <row r="289" spans="1:9" ht="18.75" customHeight="1">
      <c r="A289" s="61" t="s">
        <v>222</v>
      </c>
      <c r="B289" s="24">
        <v>12795</v>
      </c>
      <c r="C289" s="25"/>
      <c r="D289" s="25"/>
      <c r="E289" s="25"/>
      <c r="F289" s="25"/>
      <c r="G289" s="18">
        <v>20356</v>
      </c>
      <c r="H289" s="18">
        <v>0</v>
      </c>
      <c r="I289" s="58">
        <v>0</v>
      </c>
    </row>
    <row r="290" spans="1:9" ht="22.5" customHeight="1">
      <c r="A290" s="60" t="s">
        <v>192</v>
      </c>
      <c r="B290" s="26">
        <f>SUM(B289:B289)</f>
        <v>12795</v>
      </c>
      <c r="C290" s="26"/>
      <c r="D290" s="26"/>
      <c r="E290" s="26"/>
      <c r="F290" s="26"/>
      <c r="G290" s="26">
        <f>SUM(G289:G289)</f>
        <v>20356</v>
      </c>
      <c r="H290" s="26">
        <f>SUM(H289:H289)</f>
        <v>0</v>
      </c>
      <c r="I290" s="73">
        <f>SUM(I289:I289)</f>
        <v>0</v>
      </c>
    </row>
    <row r="291" spans="1:9" ht="14.25" customHeight="1">
      <c r="A291" s="76" t="s">
        <v>261</v>
      </c>
      <c r="B291" s="31">
        <f>SUM(B290)</f>
        <v>12795</v>
      </c>
      <c r="C291" s="31"/>
      <c r="D291" s="31"/>
      <c r="E291" s="31"/>
      <c r="F291" s="31"/>
      <c r="G291" s="31">
        <f>SUM(G290)</f>
        <v>20356</v>
      </c>
      <c r="H291" s="31">
        <f>SUM(H290)</f>
        <v>0</v>
      </c>
      <c r="I291" s="70">
        <f>SUM(I290)</f>
        <v>0</v>
      </c>
    </row>
    <row r="292" spans="1:13" ht="12.75">
      <c r="A292" s="137" t="s">
        <v>109</v>
      </c>
      <c r="B292" s="108">
        <f>SUM(B289)</f>
        <v>12795</v>
      </c>
      <c r="C292" s="108"/>
      <c r="D292" s="108"/>
      <c r="E292" s="108"/>
      <c r="F292" s="108"/>
      <c r="G292" s="108">
        <f>SUM(G289)</f>
        <v>20356</v>
      </c>
      <c r="H292" s="108">
        <f>SUM(H289)</f>
        <v>0</v>
      </c>
      <c r="I292" s="131">
        <f>SUM(I289)</f>
        <v>0</v>
      </c>
      <c r="J292" s="82"/>
      <c r="K292" s="82"/>
      <c r="L292" s="82"/>
      <c r="M292" s="4"/>
    </row>
    <row r="293" spans="1:13" ht="13.5" thickBot="1">
      <c r="A293" s="186"/>
      <c r="B293" s="187"/>
      <c r="C293" s="187"/>
      <c r="D293" s="187"/>
      <c r="E293" s="187"/>
      <c r="F293" s="187"/>
      <c r="G293" s="187"/>
      <c r="H293" s="187"/>
      <c r="I293" s="188"/>
      <c r="J293" s="82"/>
      <c r="K293" s="82"/>
      <c r="L293" s="82"/>
      <c r="M293" s="4"/>
    </row>
    <row r="294" spans="1:9" ht="18.75" thickBot="1">
      <c r="A294" s="400" t="s">
        <v>223</v>
      </c>
      <c r="B294" s="401"/>
      <c r="C294" s="401"/>
      <c r="D294" s="401"/>
      <c r="E294" s="401"/>
      <c r="F294" s="401"/>
      <c r="G294" s="401"/>
      <c r="H294" s="401"/>
      <c r="I294" s="402"/>
    </row>
    <row r="295" spans="1:9" ht="12.75">
      <c r="A295" s="463" t="s">
        <v>181</v>
      </c>
      <c r="B295" s="448"/>
      <c r="C295" s="448"/>
      <c r="D295" s="448"/>
      <c r="E295" s="448"/>
      <c r="F295" s="448"/>
      <c r="G295" s="448"/>
      <c r="H295" s="448"/>
      <c r="I295" s="448"/>
    </row>
    <row r="296" spans="1:12" ht="27.75" customHeight="1">
      <c r="A296" s="22" t="s">
        <v>67</v>
      </c>
      <c r="B296" s="7">
        <v>3.4</v>
      </c>
      <c r="C296" s="7">
        <v>3.4</v>
      </c>
      <c r="D296" s="7"/>
      <c r="E296" s="7"/>
      <c r="F296" s="7"/>
      <c r="G296" s="7"/>
      <c r="H296" s="7"/>
      <c r="I296" s="7"/>
      <c r="L296" s="20"/>
    </row>
    <row r="297" spans="1:9" s="184" customFormat="1" ht="29.25" customHeight="1">
      <c r="A297" s="22" t="s">
        <v>68</v>
      </c>
      <c r="B297" s="2">
        <v>3.3</v>
      </c>
      <c r="C297" s="2">
        <v>3.3</v>
      </c>
      <c r="D297" s="2"/>
      <c r="E297" s="2"/>
      <c r="F297" s="2"/>
      <c r="G297" s="2"/>
      <c r="H297" s="2"/>
      <c r="I297" s="2"/>
    </row>
    <row r="298" spans="1:9" ht="25.5">
      <c r="A298" s="22" t="s">
        <v>69</v>
      </c>
      <c r="B298" s="2">
        <v>6.5</v>
      </c>
      <c r="C298" s="2">
        <v>6.5</v>
      </c>
      <c r="D298" s="2"/>
      <c r="E298" s="2"/>
      <c r="F298" s="2"/>
      <c r="G298" s="2"/>
      <c r="H298" s="2"/>
      <c r="I298" s="2"/>
    </row>
    <row r="299" spans="1:9" ht="25.5">
      <c r="A299" s="22" t="s">
        <v>70</v>
      </c>
      <c r="B299" s="2">
        <v>7.4</v>
      </c>
      <c r="C299" s="2">
        <v>7.4</v>
      </c>
      <c r="D299" s="2"/>
      <c r="E299" s="2"/>
      <c r="F299" s="2"/>
      <c r="G299" s="2"/>
      <c r="H299" s="2"/>
      <c r="I299" s="2"/>
    </row>
    <row r="300" spans="1:9" ht="25.5">
      <c r="A300" s="22" t="s">
        <v>71</v>
      </c>
      <c r="B300" s="2">
        <v>3.3</v>
      </c>
      <c r="C300" s="2">
        <v>3.3</v>
      </c>
      <c r="D300" s="2"/>
      <c r="E300" s="2"/>
      <c r="F300" s="2"/>
      <c r="G300" s="2"/>
      <c r="H300" s="2"/>
      <c r="I300" s="2"/>
    </row>
    <row r="301" spans="1:9" ht="39.75" customHeight="1">
      <c r="A301" s="23" t="s">
        <v>72</v>
      </c>
      <c r="B301" s="2">
        <v>89.2</v>
      </c>
      <c r="C301" s="2">
        <v>89.2</v>
      </c>
      <c r="D301" s="2"/>
      <c r="E301" s="2"/>
      <c r="F301" s="2"/>
      <c r="G301" s="2"/>
      <c r="H301" s="2"/>
      <c r="I301" s="2"/>
    </row>
    <row r="302" spans="1:9" ht="37.5" customHeight="1">
      <c r="A302" s="23" t="s">
        <v>73</v>
      </c>
      <c r="B302" s="2">
        <v>39.3</v>
      </c>
      <c r="C302" s="2">
        <v>39.3</v>
      </c>
      <c r="D302" s="2"/>
      <c r="E302" s="2"/>
      <c r="F302" s="2"/>
      <c r="G302" s="2"/>
      <c r="H302" s="2"/>
      <c r="I302" s="2"/>
    </row>
    <row r="303" spans="1:15" ht="29.25" customHeight="1">
      <c r="A303" s="252" t="s">
        <v>74</v>
      </c>
      <c r="B303" s="253">
        <v>4737</v>
      </c>
      <c r="C303" s="254">
        <v>1317</v>
      </c>
      <c r="D303" s="253">
        <v>2000</v>
      </c>
      <c r="E303" s="253">
        <v>1420</v>
      </c>
      <c r="F303" s="2"/>
      <c r="G303" s="2"/>
      <c r="H303" s="2"/>
      <c r="I303" s="2"/>
      <c r="J303">
        <f>SUM(K303:N303)</f>
        <v>55822</v>
      </c>
      <c r="K303">
        <f>SUM(C303+C304+C308+C309+C310+C311)</f>
        <v>1317</v>
      </c>
      <c r="L303">
        <f>SUM(D303+D304+D308+D309+D310+D311)</f>
        <v>2000</v>
      </c>
      <c r="M303">
        <f>SUM(E303+E304+E308+E309+E310+E311)</f>
        <v>1420</v>
      </c>
      <c r="N303">
        <v>51085</v>
      </c>
      <c r="O303" t="s">
        <v>339</v>
      </c>
    </row>
    <row r="304" spans="1:9" ht="29.25" customHeight="1">
      <c r="A304" s="252" t="s">
        <v>75</v>
      </c>
      <c r="B304" s="253">
        <v>5685</v>
      </c>
      <c r="C304" s="254"/>
      <c r="D304" s="255"/>
      <c r="E304" s="253"/>
      <c r="F304" s="253">
        <v>5685</v>
      </c>
      <c r="G304" s="2"/>
      <c r="H304" s="2"/>
      <c r="I304" s="2"/>
    </row>
    <row r="305" spans="1:9" ht="12.75">
      <c r="A305" s="43" t="s">
        <v>192</v>
      </c>
      <c r="B305" s="26">
        <v>9257.4</v>
      </c>
      <c r="C305" s="43">
        <v>152.4</v>
      </c>
      <c r="D305" s="256">
        <v>2000</v>
      </c>
      <c r="E305" s="256">
        <v>1420</v>
      </c>
      <c r="F305" s="256">
        <v>5685</v>
      </c>
      <c r="G305" s="256">
        <v>10720</v>
      </c>
      <c r="H305" s="2"/>
      <c r="I305" s="2"/>
    </row>
    <row r="306" spans="1:9" ht="15" customHeight="1">
      <c r="A306" s="463" t="s">
        <v>182</v>
      </c>
      <c r="B306" s="448"/>
      <c r="C306" s="448"/>
      <c r="D306" s="448"/>
      <c r="E306" s="448"/>
      <c r="F306" s="448"/>
      <c r="G306" s="448"/>
      <c r="H306" s="448"/>
      <c r="I306" s="448"/>
    </row>
    <row r="307" spans="1:9" ht="24" customHeight="1">
      <c r="A307" s="22" t="s">
        <v>76</v>
      </c>
      <c r="B307" s="257">
        <v>8000</v>
      </c>
      <c r="C307" s="2"/>
      <c r="D307" s="2"/>
      <c r="E307" s="25"/>
      <c r="F307" s="257">
        <v>8000</v>
      </c>
      <c r="G307" s="257"/>
      <c r="H307" s="2"/>
      <c r="I307" s="2"/>
    </row>
    <row r="308" spans="1:9" ht="25.5">
      <c r="A308" s="22" t="s">
        <v>77</v>
      </c>
      <c r="B308" s="257">
        <v>3000</v>
      </c>
      <c r="C308" s="2"/>
      <c r="D308" s="2"/>
      <c r="E308" s="25"/>
      <c r="F308" s="257">
        <v>3000</v>
      </c>
      <c r="G308" s="2"/>
      <c r="H308" s="2"/>
      <c r="I308" s="2"/>
    </row>
    <row r="309" spans="1:9" ht="25.5">
      <c r="A309" s="22" t="s">
        <v>78</v>
      </c>
      <c r="B309" s="257">
        <v>19000</v>
      </c>
      <c r="C309" s="2"/>
      <c r="D309" s="2"/>
      <c r="E309" s="25"/>
      <c r="F309" s="257">
        <v>19000</v>
      </c>
      <c r="G309" s="257"/>
      <c r="H309" s="2"/>
      <c r="I309" s="2"/>
    </row>
    <row r="310" spans="1:9" ht="22.5" customHeight="1">
      <c r="A310" s="22" t="s">
        <v>79</v>
      </c>
      <c r="B310" s="257">
        <v>10400</v>
      </c>
      <c r="C310" s="2"/>
      <c r="D310" s="2"/>
      <c r="E310" s="25"/>
      <c r="F310" s="257">
        <v>10400</v>
      </c>
      <c r="G310" s="257"/>
      <c r="H310" s="2"/>
      <c r="I310" s="2"/>
    </row>
    <row r="311" spans="1:9" ht="22.5" customHeight="1">
      <c r="A311" s="22" t="s">
        <v>80</v>
      </c>
      <c r="B311" s="257">
        <v>5000</v>
      </c>
      <c r="C311" s="2"/>
      <c r="D311" s="2"/>
      <c r="E311" s="25"/>
      <c r="F311" s="257">
        <v>5000</v>
      </c>
      <c r="G311" s="2"/>
      <c r="H311" s="2"/>
      <c r="I311" s="2"/>
    </row>
    <row r="312" spans="1:9" ht="20.25" customHeight="1">
      <c r="A312" s="8" t="s">
        <v>199</v>
      </c>
      <c r="B312" s="256">
        <v>45400</v>
      </c>
      <c r="C312" s="2"/>
      <c r="D312" s="2"/>
      <c r="E312" s="256"/>
      <c r="F312" s="256">
        <v>45400</v>
      </c>
      <c r="G312" s="256">
        <v>40000</v>
      </c>
      <c r="H312" s="256">
        <v>60000</v>
      </c>
      <c r="I312" s="256">
        <v>60000</v>
      </c>
    </row>
    <row r="313" spans="1:9" ht="19.5" customHeight="1">
      <c r="A313" s="460" t="s">
        <v>190</v>
      </c>
      <c r="B313" s="408"/>
      <c r="C313" s="408"/>
      <c r="D313" s="408"/>
      <c r="E313" s="408"/>
      <c r="F313" s="408"/>
      <c r="G313" s="408"/>
      <c r="H313" s="408"/>
      <c r="I313" s="408"/>
    </row>
    <row r="314" spans="1:9" ht="14.25" customHeight="1">
      <c r="A314" s="461" t="s">
        <v>185</v>
      </c>
      <c r="B314" s="398"/>
      <c r="C314" s="398"/>
      <c r="D314" s="398"/>
      <c r="E314" s="398"/>
      <c r="F314" s="398"/>
      <c r="G314" s="398"/>
      <c r="H314" s="398"/>
      <c r="I314" s="398"/>
    </row>
    <row r="315" spans="1:9" ht="13.5" customHeight="1">
      <c r="A315" s="15" t="s">
        <v>81</v>
      </c>
      <c r="B315" s="15">
        <v>200</v>
      </c>
      <c r="C315" s="15"/>
      <c r="D315" s="15"/>
      <c r="E315" s="15">
        <v>200</v>
      </c>
      <c r="F315" s="15"/>
      <c r="G315" s="15"/>
      <c r="H315" s="15"/>
      <c r="I315" s="15"/>
    </row>
    <row r="316" spans="1:9" ht="27.75" customHeight="1">
      <c r="A316" s="23" t="s">
        <v>82</v>
      </c>
      <c r="B316" s="14">
        <v>14</v>
      </c>
      <c r="C316" s="14">
        <v>14</v>
      </c>
      <c r="D316" s="14"/>
      <c r="E316" s="14"/>
      <c r="F316" s="14"/>
      <c r="G316" s="14"/>
      <c r="H316" s="14"/>
      <c r="I316" s="14"/>
    </row>
    <row r="317" spans="1:9" ht="22.5" customHeight="1">
      <c r="A317" s="22" t="s">
        <v>83</v>
      </c>
      <c r="B317" s="14">
        <v>32</v>
      </c>
      <c r="C317" s="14"/>
      <c r="D317" s="14">
        <v>32</v>
      </c>
      <c r="E317" s="14"/>
      <c r="F317" s="14"/>
      <c r="G317" s="14"/>
      <c r="H317" s="14"/>
      <c r="I317" s="14"/>
    </row>
    <row r="318" spans="1:9" ht="24" customHeight="1">
      <c r="A318" s="22" t="s">
        <v>84</v>
      </c>
      <c r="B318" s="14">
        <v>6</v>
      </c>
      <c r="C318" s="14">
        <v>6</v>
      </c>
      <c r="D318" s="14"/>
      <c r="E318" s="14"/>
      <c r="F318" s="14"/>
      <c r="G318" s="14"/>
      <c r="H318" s="14"/>
      <c r="I318" s="14"/>
    </row>
    <row r="319" spans="1:9" ht="24.75" customHeight="1">
      <c r="A319" s="22" t="s">
        <v>85</v>
      </c>
      <c r="B319" s="14">
        <v>15</v>
      </c>
      <c r="C319" s="14"/>
      <c r="D319" s="14">
        <v>15</v>
      </c>
      <c r="E319" s="14"/>
      <c r="F319" s="14"/>
      <c r="G319" s="14"/>
      <c r="H319" s="14"/>
      <c r="I319" s="14"/>
    </row>
    <row r="320" spans="1:9" ht="25.5" customHeight="1">
      <c r="A320" s="22" t="s">
        <v>86</v>
      </c>
      <c r="B320" s="14">
        <v>28</v>
      </c>
      <c r="C320" s="14">
        <v>28</v>
      </c>
      <c r="D320" s="14"/>
      <c r="E320" s="14"/>
      <c r="F320" s="14"/>
      <c r="G320" s="14"/>
      <c r="H320" s="14"/>
      <c r="I320" s="14"/>
    </row>
    <row r="321" spans="1:9" ht="22.5" customHeight="1">
      <c r="A321" s="22" t="s">
        <v>87</v>
      </c>
      <c r="B321" s="14">
        <v>70</v>
      </c>
      <c r="C321" s="14"/>
      <c r="D321" s="14">
        <v>70</v>
      </c>
      <c r="E321" s="14"/>
      <c r="F321" s="14"/>
      <c r="G321" s="14"/>
      <c r="H321" s="14"/>
      <c r="I321" s="14"/>
    </row>
    <row r="322" spans="1:9" ht="30" customHeight="1">
      <c r="A322" s="22" t="s">
        <v>88</v>
      </c>
      <c r="B322" s="14">
        <v>22</v>
      </c>
      <c r="C322" s="14">
        <v>22</v>
      </c>
      <c r="D322" s="14"/>
      <c r="E322" s="14"/>
      <c r="F322" s="14"/>
      <c r="G322" s="14"/>
      <c r="H322" s="14"/>
      <c r="I322" s="14"/>
    </row>
    <row r="323" spans="1:9" ht="26.25" customHeight="1">
      <c r="A323" s="22" t="s">
        <v>89</v>
      </c>
      <c r="B323" s="14">
        <v>54</v>
      </c>
      <c r="C323" s="14"/>
      <c r="D323" s="14">
        <v>54</v>
      </c>
      <c r="E323" s="14"/>
      <c r="F323" s="14"/>
      <c r="G323" s="14"/>
      <c r="H323" s="14"/>
      <c r="I323" s="14"/>
    </row>
    <row r="324" spans="1:9" ht="24.75" customHeight="1">
      <c r="A324" s="22" t="s">
        <v>90</v>
      </c>
      <c r="B324" s="14">
        <v>8</v>
      </c>
      <c r="C324" s="14">
        <v>8</v>
      </c>
      <c r="D324" s="14"/>
      <c r="E324" s="14"/>
      <c r="F324" s="14"/>
      <c r="G324" s="14"/>
      <c r="H324" s="14"/>
      <c r="I324" s="14"/>
    </row>
    <row r="325" spans="1:13" ht="24" customHeight="1">
      <c r="A325" s="22" t="s">
        <v>91</v>
      </c>
      <c r="B325" s="14">
        <v>20</v>
      </c>
      <c r="C325" s="14"/>
      <c r="D325" s="14">
        <v>20</v>
      </c>
      <c r="E325" s="14"/>
      <c r="F325" s="14"/>
      <c r="G325" s="14"/>
      <c r="H325" s="14"/>
      <c r="I325" s="14"/>
      <c r="J325" s="82"/>
      <c r="K325" s="82"/>
      <c r="L325" s="82"/>
      <c r="M325" s="4"/>
    </row>
    <row r="326" spans="1:9" ht="27.75" customHeight="1">
      <c r="A326" s="13" t="s">
        <v>195</v>
      </c>
      <c r="B326" s="13">
        <v>469</v>
      </c>
      <c r="C326" s="13">
        <v>78</v>
      </c>
      <c r="D326" s="13">
        <v>191</v>
      </c>
      <c r="E326" s="13">
        <v>200</v>
      </c>
      <c r="F326" s="14"/>
      <c r="G326" s="13">
        <v>500</v>
      </c>
      <c r="H326" s="13">
        <v>500</v>
      </c>
      <c r="I326" s="13">
        <v>500</v>
      </c>
    </row>
    <row r="327" spans="1:13" ht="12.75" customHeight="1">
      <c r="A327" s="460" t="s">
        <v>92</v>
      </c>
      <c r="B327" s="408"/>
      <c r="C327" s="408"/>
      <c r="D327" s="408"/>
      <c r="E327" s="408"/>
      <c r="F327" s="408"/>
      <c r="G327" s="408"/>
      <c r="H327" s="408"/>
      <c r="I327" s="462"/>
      <c r="J327" s="82"/>
      <c r="K327" s="82"/>
      <c r="L327" s="82"/>
      <c r="M327" s="4"/>
    </row>
    <row r="328" spans="1:13" ht="22.5" customHeight="1">
      <c r="A328" s="22" t="s">
        <v>93</v>
      </c>
      <c r="B328" s="15">
        <v>78.5</v>
      </c>
      <c r="C328" s="15"/>
      <c r="D328" s="15"/>
      <c r="E328" s="15">
        <v>78.5</v>
      </c>
      <c r="F328" s="15"/>
      <c r="G328" s="15"/>
      <c r="H328" s="15"/>
      <c r="I328" s="15"/>
      <c r="J328" s="82"/>
      <c r="K328" s="82"/>
      <c r="L328" s="82"/>
      <c r="M328" s="4"/>
    </row>
    <row r="329" spans="1:13" ht="15" customHeight="1">
      <c r="A329" s="22" t="s">
        <v>94</v>
      </c>
      <c r="B329" s="14">
        <v>38</v>
      </c>
      <c r="C329" s="14"/>
      <c r="D329" s="14"/>
      <c r="E329" s="14">
        <v>38</v>
      </c>
      <c r="F329" s="14"/>
      <c r="G329" s="14"/>
      <c r="H329" s="14"/>
      <c r="I329" s="14"/>
      <c r="J329" s="82"/>
      <c r="K329" s="82"/>
      <c r="L329" s="82"/>
      <c r="M329" s="4"/>
    </row>
    <row r="330" spans="1:13" ht="25.5">
      <c r="A330" s="265" t="s">
        <v>95</v>
      </c>
      <c r="B330" s="14">
        <v>166</v>
      </c>
      <c r="C330" s="14"/>
      <c r="D330" s="14"/>
      <c r="E330" s="14">
        <v>166</v>
      </c>
      <c r="F330" s="14"/>
      <c r="G330" s="14"/>
      <c r="H330" s="14"/>
      <c r="I330" s="14"/>
      <c r="J330" s="82"/>
      <c r="K330" s="82"/>
      <c r="L330" s="82"/>
      <c r="M330" s="4"/>
    </row>
    <row r="331" spans="1:13" ht="28.5" customHeight="1">
      <c r="A331" s="265" t="s">
        <v>96</v>
      </c>
      <c r="B331" s="14">
        <v>100</v>
      </c>
      <c r="C331" s="14"/>
      <c r="D331" s="14"/>
      <c r="E331" s="14">
        <v>100</v>
      </c>
      <c r="F331" s="14"/>
      <c r="G331" s="14"/>
      <c r="H331" s="14"/>
      <c r="I331" s="14"/>
      <c r="J331" s="82"/>
      <c r="K331" s="82"/>
      <c r="L331" s="82"/>
      <c r="M331" s="4"/>
    </row>
    <row r="332" spans="1:13" ht="30" customHeight="1">
      <c r="A332" s="265" t="s">
        <v>97</v>
      </c>
      <c r="B332" s="14">
        <v>53</v>
      </c>
      <c r="C332" s="14"/>
      <c r="D332" s="14"/>
      <c r="E332" s="14">
        <v>53</v>
      </c>
      <c r="F332" s="14"/>
      <c r="G332" s="14"/>
      <c r="H332" s="14"/>
      <c r="I332" s="14"/>
      <c r="J332" s="82"/>
      <c r="K332" s="82"/>
      <c r="L332" s="82"/>
      <c r="M332" s="4"/>
    </row>
    <row r="333" spans="1:13" ht="27" customHeight="1">
      <c r="A333" s="258" t="s">
        <v>98</v>
      </c>
      <c r="B333" s="14">
        <v>33</v>
      </c>
      <c r="C333" s="14"/>
      <c r="D333" s="14">
        <v>33</v>
      </c>
      <c r="E333" s="14"/>
      <c r="F333" s="14"/>
      <c r="G333" s="14"/>
      <c r="H333" s="14"/>
      <c r="I333" s="14"/>
      <c r="J333" s="82"/>
      <c r="K333" s="82"/>
      <c r="L333" s="82"/>
      <c r="M333" s="4"/>
    </row>
    <row r="334" spans="1:13" ht="25.5" customHeight="1">
      <c r="A334" s="258" t="s">
        <v>99</v>
      </c>
      <c r="B334" s="14">
        <v>6</v>
      </c>
      <c r="C334" s="14"/>
      <c r="D334" s="14"/>
      <c r="E334" s="14"/>
      <c r="F334" s="14">
        <v>6</v>
      </c>
      <c r="G334" s="14"/>
      <c r="H334" s="14"/>
      <c r="I334" s="14"/>
      <c r="J334" s="82"/>
      <c r="K334" s="82"/>
      <c r="L334" s="82"/>
      <c r="M334" s="4"/>
    </row>
    <row r="335" spans="1:9" ht="25.5" customHeight="1">
      <c r="A335" s="252" t="s">
        <v>100</v>
      </c>
      <c r="B335" s="14">
        <v>5</v>
      </c>
      <c r="C335" s="14"/>
      <c r="D335" s="14">
        <v>3</v>
      </c>
      <c r="E335" s="14">
        <v>2</v>
      </c>
      <c r="F335" s="14"/>
      <c r="G335" s="14"/>
      <c r="H335" s="14"/>
      <c r="I335" s="14"/>
    </row>
    <row r="336" spans="1:9" ht="25.5">
      <c r="A336" s="22" t="s">
        <v>101</v>
      </c>
      <c r="B336" s="14">
        <v>98</v>
      </c>
      <c r="C336" s="14"/>
      <c r="D336" s="14">
        <v>98</v>
      </c>
      <c r="E336" s="14"/>
      <c r="F336" s="14"/>
      <c r="G336" s="14"/>
      <c r="H336" s="14"/>
      <c r="I336" s="14"/>
    </row>
    <row r="337" spans="1:9" ht="27" customHeight="1">
      <c r="A337" s="22" t="s">
        <v>102</v>
      </c>
      <c r="B337" s="14">
        <v>37</v>
      </c>
      <c r="C337" s="14"/>
      <c r="D337" s="14">
        <v>37</v>
      </c>
      <c r="E337" s="14"/>
      <c r="F337" s="14"/>
      <c r="G337" s="14"/>
      <c r="H337" s="14"/>
      <c r="I337" s="14"/>
    </row>
    <row r="338" spans="1:9" ht="25.5">
      <c r="A338" s="22" t="s">
        <v>103</v>
      </c>
      <c r="B338" s="14">
        <v>207</v>
      </c>
      <c r="C338" s="14"/>
      <c r="D338" s="14">
        <v>207</v>
      </c>
      <c r="E338" s="14"/>
      <c r="F338" s="14"/>
      <c r="G338" s="14"/>
      <c r="H338" s="14"/>
      <c r="I338" s="14"/>
    </row>
    <row r="339" spans="1:9" ht="25.5">
      <c r="A339" s="22" t="s">
        <v>104</v>
      </c>
      <c r="B339" s="14">
        <v>123</v>
      </c>
      <c r="C339" s="14"/>
      <c r="D339" s="14">
        <v>123</v>
      </c>
      <c r="E339" s="14"/>
      <c r="F339" s="14"/>
      <c r="G339" s="14"/>
      <c r="H339" s="14"/>
      <c r="I339" s="14"/>
    </row>
    <row r="340" spans="1:9" ht="25.5">
      <c r="A340" s="22" t="s">
        <v>105</v>
      </c>
      <c r="B340" s="14">
        <v>60</v>
      </c>
      <c r="C340" s="14"/>
      <c r="D340" s="14">
        <v>60</v>
      </c>
      <c r="E340" s="14"/>
      <c r="F340" s="14"/>
      <c r="G340" s="14"/>
      <c r="H340" s="14"/>
      <c r="I340" s="14"/>
    </row>
    <row r="341" spans="1:10" ht="30">
      <c r="A341" s="258" t="s">
        <v>106</v>
      </c>
      <c r="B341" s="14">
        <v>32</v>
      </c>
      <c r="C341" s="14"/>
      <c r="D341" s="14">
        <v>32</v>
      </c>
      <c r="E341" s="14"/>
      <c r="F341" s="14"/>
      <c r="G341" s="14"/>
      <c r="H341" s="14"/>
      <c r="I341" s="14"/>
      <c r="J341" s="168"/>
    </row>
    <row r="342" spans="1:9" ht="30">
      <c r="A342" s="258" t="s">
        <v>107</v>
      </c>
      <c r="B342" s="14">
        <v>8</v>
      </c>
      <c r="C342" s="14"/>
      <c r="D342" s="14">
        <v>8</v>
      </c>
      <c r="E342" s="14"/>
      <c r="F342" s="14"/>
      <c r="G342" s="14"/>
      <c r="H342" s="14"/>
      <c r="I342" s="14"/>
    </row>
    <row r="343" spans="1:9" ht="30">
      <c r="A343" s="258" t="s">
        <v>108</v>
      </c>
      <c r="B343" s="14">
        <v>86</v>
      </c>
      <c r="C343" s="14"/>
      <c r="D343" s="14"/>
      <c r="E343" s="14">
        <v>86</v>
      </c>
      <c r="F343" s="14"/>
      <c r="G343" s="14"/>
      <c r="H343" s="14"/>
      <c r="I343" s="14"/>
    </row>
    <row r="344" spans="1:9" ht="12.75">
      <c r="A344" s="13" t="s">
        <v>198</v>
      </c>
      <c r="B344" s="28">
        <v>1130.5</v>
      </c>
      <c r="C344" s="13">
        <v>0</v>
      </c>
      <c r="D344" s="13">
        <v>601</v>
      </c>
      <c r="E344" s="13">
        <v>523.5</v>
      </c>
      <c r="F344" s="13">
        <v>6</v>
      </c>
      <c r="G344" s="259">
        <v>1200</v>
      </c>
      <c r="H344" s="259">
        <v>1200</v>
      </c>
      <c r="I344" s="259">
        <v>1200</v>
      </c>
    </row>
    <row r="345" spans="1:9" ht="15.75">
      <c r="A345" s="9" t="s">
        <v>197</v>
      </c>
      <c r="B345" s="27">
        <v>1599.5</v>
      </c>
      <c r="C345" s="260">
        <v>78</v>
      </c>
      <c r="D345" s="260">
        <v>792</v>
      </c>
      <c r="E345" s="260">
        <v>723.5</v>
      </c>
      <c r="F345" s="260">
        <v>6</v>
      </c>
      <c r="G345" s="261">
        <v>1700</v>
      </c>
      <c r="H345" s="261">
        <v>1700</v>
      </c>
      <c r="I345" s="261">
        <v>1700</v>
      </c>
    </row>
    <row r="346" spans="1:9" ht="15.75">
      <c r="A346" s="79" t="s">
        <v>258</v>
      </c>
      <c r="B346" s="262">
        <v>56256.9</v>
      </c>
      <c r="C346" s="263">
        <v>230.4</v>
      </c>
      <c r="D346" s="264">
        <v>2792</v>
      </c>
      <c r="E346" s="262">
        <v>2143.5</v>
      </c>
      <c r="F346" s="264">
        <v>51091</v>
      </c>
      <c r="G346" s="264">
        <v>52420</v>
      </c>
      <c r="H346" s="264">
        <v>61700</v>
      </c>
      <c r="I346" s="264">
        <v>61700</v>
      </c>
    </row>
    <row r="347" spans="1:9" ht="12.75">
      <c r="A347" s="251" t="s">
        <v>232</v>
      </c>
      <c r="B347" s="262"/>
      <c r="C347" s="263"/>
      <c r="D347" s="264"/>
      <c r="E347" s="262"/>
      <c r="F347" s="264"/>
      <c r="G347" s="264"/>
      <c r="H347" s="264"/>
      <c r="I347" s="264"/>
    </row>
    <row r="348" spans="1:9" ht="17.25" thickBot="1">
      <c r="A348" s="266" t="s">
        <v>110</v>
      </c>
      <c r="B348" s="267"/>
      <c r="C348" s="267"/>
      <c r="D348" s="267"/>
      <c r="E348" s="267"/>
      <c r="F348" s="267"/>
      <c r="G348" s="267"/>
      <c r="H348" s="267"/>
      <c r="I348" s="268"/>
    </row>
    <row r="349" spans="2:9" ht="12.75">
      <c r="B349" s="4"/>
      <c r="C349" s="4"/>
      <c r="D349" s="4"/>
      <c r="E349" s="4"/>
      <c r="F349" s="4"/>
      <c r="G349" s="4"/>
      <c r="H349" s="4"/>
      <c r="I349" s="4"/>
    </row>
    <row r="350" spans="2:9" ht="12.75">
      <c r="B350" s="4"/>
      <c r="C350" s="4"/>
      <c r="D350" s="4"/>
      <c r="E350" s="4"/>
      <c r="F350" s="4"/>
      <c r="G350" s="4"/>
      <c r="H350" s="4"/>
      <c r="I350" s="4"/>
    </row>
    <row r="351" spans="2:9" ht="12.75">
      <c r="B351" s="4"/>
      <c r="C351" s="4"/>
      <c r="D351" s="4"/>
      <c r="E351" s="4"/>
      <c r="F351" s="4"/>
      <c r="G351" s="4"/>
      <c r="H351" s="4"/>
      <c r="I351" s="4"/>
    </row>
    <row r="352" spans="2:9" ht="12.75">
      <c r="B352" s="4"/>
      <c r="C352" s="4"/>
      <c r="D352" s="4"/>
      <c r="E352" s="4"/>
      <c r="F352" s="4"/>
      <c r="G352" s="4"/>
      <c r="H352" s="4"/>
      <c r="I352" s="4"/>
    </row>
    <row r="353" spans="2:9" ht="12.75">
      <c r="B353" s="4"/>
      <c r="C353" s="4"/>
      <c r="D353" s="4"/>
      <c r="E353" s="4"/>
      <c r="F353" s="4"/>
      <c r="G353" s="4"/>
      <c r="H353" s="4"/>
      <c r="I353" s="4"/>
    </row>
    <row r="354" spans="2:9" ht="12.75">
      <c r="B354" s="4"/>
      <c r="C354" s="4"/>
      <c r="D354" s="4"/>
      <c r="E354" s="4"/>
      <c r="F354" s="4"/>
      <c r="G354" s="4"/>
      <c r="H354" s="4"/>
      <c r="I354" s="4"/>
    </row>
    <row r="355" spans="2:9" ht="12.75">
      <c r="B355" s="4"/>
      <c r="C355" s="4"/>
      <c r="D355" s="4"/>
      <c r="E355" s="4"/>
      <c r="F355" s="4"/>
      <c r="G355" s="4"/>
      <c r="H355" s="4"/>
      <c r="I355" s="4"/>
    </row>
    <row r="356" spans="2:9" ht="12.75">
      <c r="B356" s="4"/>
      <c r="C356" s="4"/>
      <c r="D356" s="4"/>
      <c r="E356" s="4"/>
      <c r="F356" s="4"/>
      <c r="G356" s="4"/>
      <c r="H356" s="4"/>
      <c r="I356" s="4"/>
    </row>
    <row r="357" spans="2:9" ht="12.75">
      <c r="B357" s="4"/>
      <c r="C357" s="4"/>
      <c r="D357" s="4"/>
      <c r="E357" s="4"/>
      <c r="F357" s="4"/>
      <c r="G357" s="4"/>
      <c r="H357" s="4"/>
      <c r="I357" s="4"/>
    </row>
    <row r="358" spans="2:9" ht="12.75">
      <c r="B358" s="4"/>
      <c r="C358" s="4"/>
      <c r="D358" s="4"/>
      <c r="E358" s="4"/>
      <c r="F358" s="4"/>
      <c r="G358" s="4"/>
      <c r="H358" s="4"/>
      <c r="I358" s="4"/>
    </row>
    <row r="359" spans="2:9" ht="12.75">
      <c r="B359" s="4"/>
      <c r="C359" s="4"/>
      <c r="D359" s="4"/>
      <c r="E359" s="4"/>
      <c r="F359" s="4"/>
      <c r="G359" s="4"/>
      <c r="H359" s="4"/>
      <c r="I359" s="4"/>
    </row>
    <row r="360" spans="2:9" ht="12.75">
      <c r="B360" s="4"/>
      <c r="C360" s="4"/>
      <c r="D360" s="4"/>
      <c r="E360" s="4"/>
      <c r="F360" s="4"/>
      <c r="G360" s="4"/>
      <c r="H360" s="4"/>
      <c r="I360" s="4"/>
    </row>
    <row r="361" spans="2:9" ht="12.75">
      <c r="B361" s="4"/>
      <c r="C361" s="4"/>
      <c r="D361" s="4"/>
      <c r="E361" s="4"/>
      <c r="F361" s="4"/>
      <c r="G361" s="4"/>
      <c r="H361" s="4"/>
      <c r="I361" s="4"/>
    </row>
    <row r="362" spans="2:9" ht="12.75">
      <c r="B362" s="4"/>
      <c r="C362" s="4"/>
      <c r="D362" s="4"/>
      <c r="E362" s="4"/>
      <c r="F362" s="4"/>
      <c r="G362" s="4"/>
      <c r="H362" s="4"/>
      <c r="I362" s="4"/>
    </row>
    <row r="363" spans="2:9" ht="12.75">
      <c r="B363" s="4"/>
      <c r="C363" s="4"/>
      <c r="D363" s="4"/>
      <c r="E363" s="4"/>
      <c r="F363" s="4"/>
      <c r="G363" s="4"/>
      <c r="H363" s="4"/>
      <c r="I363" s="4"/>
    </row>
    <row r="364" spans="2:9" ht="12.75">
      <c r="B364" s="4"/>
      <c r="C364" s="4"/>
      <c r="D364" s="4"/>
      <c r="E364" s="4"/>
      <c r="F364" s="4"/>
      <c r="G364" s="4"/>
      <c r="H364" s="4"/>
      <c r="I364" s="4"/>
    </row>
    <row r="365" spans="2:9" ht="12.75">
      <c r="B365" s="4"/>
      <c r="C365" s="4"/>
      <c r="D365" s="4"/>
      <c r="E365" s="4"/>
      <c r="F365" s="4"/>
      <c r="G365" s="4"/>
      <c r="H365" s="4"/>
      <c r="I365" s="4"/>
    </row>
    <row r="366" spans="2:9" ht="12.75">
      <c r="B366" s="4"/>
      <c r="C366" s="4"/>
      <c r="D366" s="4"/>
      <c r="E366" s="4"/>
      <c r="F366" s="4"/>
      <c r="G366" s="4"/>
      <c r="H366" s="4"/>
      <c r="I366" s="4"/>
    </row>
    <row r="367" spans="2:9" ht="12.75">
      <c r="B367" s="4"/>
      <c r="C367" s="4"/>
      <c r="D367" s="4"/>
      <c r="E367" s="4"/>
      <c r="F367" s="4"/>
      <c r="G367" s="4"/>
      <c r="H367" s="4"/>
      <c r="I367" s="4"/>
    </row>
    <row r="368" spans="2:9" ht="12.75">
      <c r="B368" s="4"/>
      <c r="C368" s="4"/>
      <c r="D368" s="4"/>
      <c r="E368" s="4"/>
      <c r="F368" s="4"/>
      <c r="G368" s="4"/>
      <c r="H368" s="4"/>
      <c r="I368" s="4"/>
    </row>
    <row r="369" spans="2:9" ht="12.75">
      <c r="B369" s="4"/>
      <c r="C369" s="4"/>
      <c r="D369" s="4"/>
      <c r="E369" s="4"/>
      <c r="F369" s="4"/>
      <c r="G369" s="4"/>
      <c r="H369" s="4"/>
      <c r="I369" s="4"/>
    </row>
    <row r="370" spans="2:9" ht="12.75">
      <c r="B370" s="4"/>
      <c r="C370" s="4"/>
      <c r="D370" s="4"/>
      <c r="E370" s="4"/>
      <c r="F370" s="4"/>
      <c r="G370" s="4"/>
      <c r="H370" s="4"/>
      <c r="I370" s="4"/>
    </row>
    <row r="371" spans="2:9" ht="12.75">
      <c r="B371" s="4"/>
      <c r="C371" s="4"/>
      <c r="D371" s="4"/>
      <c r="E371" s="4"/>
      <c r="F371" s="4"/>
      <c r="G371" s="4"/>
      <c r="H371" s="4"/>
      <c r="I371" s="4"/>
    </row>
    <row r="372" spans="2:9" ht="12.75">
      <c r="B372" s="4"/>
      <c r="C372" s="4"/>
      <c r="D372" s="4"/>
      <c r="E372" s="4"/>
      <c r="F372" s="4"/>
      <c r="G372" s="4"/>
      <c r="H372" s="4"/>
      <c r="I372" s="4"/>
    </row>
    <row r="373" spans="2:9" ht="12.75">
      <c r="B373" s="4"/>
      <c r="C373" s="4"/>
      <c r="D373" s="4"/>
      <c r="E373" s="4"/>
      <c r="F373" s="4"/>
      <c r="G373" s="4"/>
      <c r="H373" s="4"/>
      <c r="I373" s="4"/>
    </row>
    <row r="374" spans="2:9" ht="12.75">
      <c r="B374" s="4"/>
      <c r="C374" s="4"/>
      <c r="D374" s="4"/>
      <c r="E374" s="4"/>
      <c r="F374" s="4"/>
      <c r="G374" s="4"/>
      <c r="H374" s="4"/>
      <c r="I374" s="4"/>
    </row>
    <row r="375" spans="2:9" ht="12.75">
      <c r="B375" s="4"/>
      <c r="C375" s="4"/>
      <c r="D375" s="4"/>
      <c r="E375" s="4"/>
      <c r="F375" s="4"/>
      <c r="G375" s="4"/>
      <c r="H375" s="4"/>
      <c r="I375" s="4"/>
    </row>
    <row r="376" spans="2:9" ht="12.75">
      <c r="B376" s="4"/>
      <c r="C376" s="4"/>
      <c r="D376" s="4"/>
      <c r="E376" s="4"/>
      <c r="F376" s="4"/>
      <c r="G376" s="4"/>
      <c r="H376" s="4"/>
      <c r="I376" s="4"/>
    </row>
    <row r="377" spans="2:9" ht="12.75">
      <c r="B377" s="4"/>
      <c r="C377" s="4"/>
      <c r="D377" s="4"/>
      <c r="E377" s="4"/>
      <c r="F377" s="4"/>
      <c r="G377" s="4"/>
      <c r="H377" s="4"/>
      <c r="I377" s="4"/>
    </row>
    <row r="378" spans="2:9" ht="12.75">
      <c r="B378" s="4"/>
      <c r="C378" s="4"/>
      <c r="D378" s="4"/>
      <c r="E378" s="4"/>
      <c r="F378" s="4"/>
      <c r="G378" s="4"/>
      <c r="H378" s="4"/>
      <c r="I378" s="4"/>
    </row>
    <row r="379" spans="2:9" ht="12.75">
      <c r="B379" s="4"/>
      <c r="C379" s="4"/>
      <c r="D379" s="4"/>
      <c r="E379" s="4"/>
      <c r="F379" s="4"/>
      <c r="G379" s="4"/>
      <c r="H379" s="4"/>
      <c r="I379" s="4"/>
    </row>
    <row r="380" spans="2:9" ht="12.75">
      <c r="B380" s="4"/>
      <c r="C380" s="4"/>
      <c r="D380" s="4"/>
      <c r="E380" s="4"/>
      <c r="F380" s="4"/>
      <c r="G380" s="4"/>
      <c r="H380" s="4"/>
      <c r="I380" s="4"/>
    </row>
    <row r="381" spans="2:9" ht="12.75">
      <c r="B381" s="4"/>
      <c r="C381" s="4"/>
      <c r="D381" s="4"/>
      <c r="E381" s="4"/>
      <c r="F381" s="4"/>
      <c r="G381" s="4"/>
      <c r="H381" s="4"/>
      <c r="I381" s="4"/>
    </row>
    <row r="382" spans="2:9" ht="12.75">
      <c r="B382" s="4"/>
      <c r="C382" s="4"/>
      <c r="D382" s="4"/>
      <c r="E382" s="4"/>
      <c r="F382" s="4"/>
      <c r="G382" s="4"/>
      <c r="H382" s="4"/>
      <c r="I382" s="4"/>
    </row>
    <row r="383" spans="2:9" ht="12.75">
      <c r="B383" s="4"/>
      <c r="C383" s="4"/>
      <c r="D383" s="4"/>
      <c r="E383" s="4"/>
      <c r="F383" s="4"/>
      <c r="G383" s="4"/>
      <c r="H383" s="4"/>
      <c r="I383" s="4"/>
    </row>
    <row r="384" spans="2:9" ht="12.75">
      <c r="B384" s="4"/>
      <c r="C384" s="4"/>
      <c r="D384" s="4"/>
      <c r="E384" s="4"/>
      <c r="F384" s="4"/>
      <c r="G384" s="4"/>
      <c r="H384" s="4"/>
      <c r="I384" s="4"/>
    </row>
    <row r="385" spans="2:9" ht="12.75">
      <c r="B385" s="4"/>
      <c r="C385" s="4"/>
      <c r="D385" s="4"/>
      <c r="E385" s="4"/>
      <c r="F385" s="4"/>
      <c r="G385" s="4"/>
      <c r="H385" s="4"/>
      <c r="I385" s="4"/>
    </row>
    <row r="386" spans="2:9" ht="12.75">
      <c r="B386" s="4"/>
      <c r="C386" s="4"/>
      <c r="D386" s="4"/>
      <c r="E386" s="4"/>
      <c r="F386" s="4"/>
      <c r="G386" s="4"/>
      <c r="H386" s="4"/>
      <c r="I386" s="4"/>
    </row>
    <row r="387" spans="2:9" ht="12.75">
      <c r="B387" s="4"/>
      <c r="C387" s="4"/>
      <c r="D387" s="4"/>
      <c r="E387" s="4"/>
      <c r="F387" s="4"/>
      <c r="G387" s="4"/>
      <c r="H387" s="4"/>
      <c r="I387" s="4"/>
    </row>
    <row r="388" spans="2:9" ht="12.75">
      <c r="B388" s="4"/>
      <c r="C388" s="4"/>
      <c r="D388" s="4"/>
      <c r="E388" s="4"/>
      <c r="F388" s="4"/>
      <c r="G388" s="4"/>
      <c r="H388" s="4"/>
      <c r="I388" s="4"/>
    </row>
    <row r="389" spans="2:9" ht="12.75">
      <c r="B389" s="4"/>
      <c r="C389" s="4"/>
      <c r="D389" s="4"/>
      <c r="E389" s="4"/>
      <c r="F389" s="4"/>
      <c r="G389" s="4"/>
      <c r="H389" s="4"/>
      <c r="I389" s="4"/>
    </row>
    <row r="390" spans="2:9" ht="12.75">
      <c r="B390" s="4"/>
      <c r="C390" s="4"/>
      <c r="D390" s="4"/>
      <c r="E390" s="4"/>
      <c r="F390" s="4"/>
      <c r="G390" s="4"/>
      <c r="H390" s="4"/>
      <c r="I390" s="4"/>
    </row>
    <row r="391" spans="2:9" ht="12.75">
      <c r="B391" s="4"/>
      <c r="C391" s="4"/>
      <c r="D391" s="4"/>
      <c r="E391" s="4"/>
      <c r="F391" s="4"/>
      <c r="G391" s="4"/>
      <c r="H391" s="4"/>
      <c r="I391" s="4"/>
    </row>
    <row r="392" spans="2:9" ht="12.75">
      <c r="B392" s="4"/>
      <c r="C392" s="4"/>
      <c r="D392" s="4"/>
      <c r="E392" s="4"/>
      <c r="F392" s="4"/>
      <c r="G392" s="4"/>
      <c r="H392" s="4"/>
      <c r="I392" s="4"/>
    </row>
    <row r="393" spans="2:9" ht="12.75">
      <c r="B393" s="4"/>
      <c r="C393" s="4"/>
      <c r="D393" s="4"/>
      <c r="E393" s="4"/>
      <c r="F393" s="4"/>
      <c r="G393" s="4"/>
      <c r="H393" s="4"/>
      <c r="I393" s="4"/>
    </row>
    <row r="394" spans="2:9" ht="12.75">
      <c r="B394" s="4"/>
      <c r="C394" s="4"/>
      <c r="D394" s="4"/>
      <c r="E394" s="4"/>
      <c r="F394" s="4"/>
      <c r="G394" s="4"/>
      <c r="H394" s="4"/>
      <c r="I394" s="4"/>
    </row>
    <row r="395" spans="2:9" ht="12.75">
      <c r="B395" s="4"/>
      <c r="C395" s="4"/>
      <c r="D395" s="4"/>
      <c r="E395" s="4"/>
      <c r="F395" s="4"/>
      <c r="G395" s="4"/>
      <c r="H395" s="4"/>
      <c r="I395" s="4"/>
    </row>
    <row r="396" spans="2:9" ht="12.75">
      <c r="B396" s="4"/>
      <c r="C396" s="4"/>
      <c r="D396" s="4"/>
      <c r="E396" s="4"/>
      <c r="F396" s="4"/>
      <c r="G396" s="4"/>
      <c r="H396" s="4"/>
      <c r="I396" s="4"/>
    </row>
    <row r="397" spans="2:9" ht="12.75">
      <c r="B397" s="4"/>
      <c r="C397" s="4"/>
      <c r="D397" s="4"/>
      <c r="E397" s="4"/>
      <c r="F397" s="4"/>
      <c r="G397" s="4"/>
      <c r="H397" s="4"/>
      <c r="I397" s="4"/>
    </row>
    <row r="398" spans="2:9" ht="12.75">
      <c r="B398" s="4"/>
      <c r="C398" s="4"/>
      <c r="D398" s="4"/>
      <c r="E398" s="4"/>
      <c r="F398" s="4"/>
      <c r="G398" s="4"/>
      <c r="H398" s="4"/>
      <c r="I398" s="4"/>
    </row>
    <row r="399" spans="2:9" ht="12.75">
      <c r="B399" s="4"/>
      <c r="C399" s="4"/>
      <c r="D399" s="4"/>
      <c r="E399" s="4"/>
      <c r="F399" s="4"/>
      <c r="G399" s="4"/>
      <c r="H399" s="4"/>
      <c r="I399" s="4"/>
    </row>
    <row r="400" spans="2:9" ht="12.75">
      <c r="B400" s="4"/>
      <c r="C400" s="4"/>
      <c r="D400" s="4"/>
      <c r="E400" s="4"/>
      <c r="F400" s="4"/>
      <c r="G400" s="4"/>
      <c r="H400" s="4"/>
      <c r="I400" s="4"/>
    </row>
    <row r="401" spans="2:9" ht="12.75">
      <c r="B401" s="4"/>
      <c r="C401" s="4"/>
      <c r="D401" s="4"/>
      <c r="E401" s="4"/>
      <c r="F401" s="4"/>
      <c r="G401" s="4"/>
      <c r="H401" s="4"/>
      <c r="I401" s="4"/>
    </row>
    <row r="402" spans="2:9" ht="12.75">
      <c r="B402" s="4"/>
      <c r="C402" s="4"/>
      <c r="D402" s="4"/>
      <c r="E402" s="4"/>
      <c r="F402" s="4"/>
      <c r="G402" s="4"/>
      <c r="H402" s="4"/>
      <c r="I402" s="4"/>
    </row>
    <row r="403" spans="2:9" ht="12.75">
      <c r="B403" s="4"/>
      <c r="C403" s="4"/>
      <c r="D403" s="4"/>
      <c r="E403" s="4"/>
      <c r="F403" s="4"/>
      <c r="G403" s="4"/>
      <c r="H403" s="4"/>
      <c r="I403" s="4"/>
    </row>
    <row r="404" spans="2:9" ht="12.75">
      <c r="B404" s="4"/>
      <c r="C404" s="4"/>
      <c r="D404" s="4"/>
      <c r="E404" s="4"/>
      <c r="F404" s="4"/>
      <c r="G404" s="4"/>
      <c r="H404" s="4"/>
      <c r="I404" s="4"/>
    </row>
    <row r="405" spans="2:9" ht="12.75">
      <c r="B405" s="4"/>
      <c r="C405" s="4"/>
      <c r="D405" s="4"/>
      <c r="E405" s="4"/>
      <c r="F405" s="4"/>
      <c r="G405" s="4"/>
      <c r="H405" s="4"/>
      <c r="I405" s="4"/>
    </row>
    <row r="406" spans="2:9" ht="12.75">
      <c r="B406" s="4"/>
      <c r="C406" s="4"/>
      <c r="D406" s="4"/>
      <c r="E406" s="4"/>
      <c r="F406" s="4"/>
      <c r="G406" s="4"/>
      <c r="H406" s="4"/>
      <c r="I406" s="4"/>
    </row>
    <row r="407" spans="2:9" ht="12.75">
      <c r="B407" s="4"/>
      <c r="C407" s="4"/>
      <c r="D407" s="4"/>
      <c r="E407" s="4"/>
      <c r="F407" s="4"/>
      <c r="G407" s="4"/>
      <c r="H407" s="4"/>
      <c r="I407" s="4"/>
    </row>
    <row r="408" spans="2:9" ht="12.75">
      <c r="B408" s="4"/>
      <c r="C408" s="4"/>
      <c r="D408" s="4"/>
      <c r="E408" s="4"/>
      <c r="F408" s="4"/>
      <c r="G408" s="4"/>
      <c r="H408" s="4"/>
      <c r="I408" s="4"/>
    </row>
    <row r="409" spans="2:9" ht="12.75">
      <c r="B409" s="4"/>
      <c r="C409" s="4"/>
      <c r="D409" s="4"/>
      <c r="E409" s="4"/>
      <c r="F409" s="4"/>
      <c r="G409" s="4"/>
      <c r="H409" s="4"/>
      <c r="I409" s="4"/>
    </row>
    <row r="410" spans="2:9" ht="12.75">
      <c r="B410" s="4"/>
      <c r="C410" s="4"/>
      <c r="D410" s="4"/>
      <c r="E410" s="4"/>
      <c r="F410" s="4"/>
      <c r="G410" s="4"/>
      <c r="H410" s="4"/>
      <c r="I410" s="4"/>
    </row>
    <row r="411" spans="2:9" ht="12.75">
      <c r="B411" s="4"/>
      <c r="C411" s="4"/>
      <c r="D411" s="4"/>
      <c r="E411" s="4"/>
      <c r="F411" s="4"/>
      <c r="G411" s="4"/>
      <c r="H411" s="4"/>
      <c r="I411" s="4"/>
    </row>
    <row r="412" spans="2:9" ht="12.75">
      <c r="B412" s="4"/>
      <c r="C412" s="4"/>
      <c r="D412" s="4"/>
      <c r="E412" s="4"/>
      <c r="F412" s="4"/>
      <c r="G412" s="4"/>
      <c r="H412" s="4"/>
      <c r="I412" s="4"/>
    </row>
    <row r="413" spans="2:9" ht="12.75">
      <c r="B413" s="4"/>
      <c r="C413" s="4"/>
      <c r="D413" s="4"/>
      <c r="E413" s="4"/>
      <c r="F413" s="4"/>
      <c r="G413" s="4"/>
      <c r="H413" s="4"/>
      <c r="I413" s="4"/>
    </row>
    <row r="414" spans="2:9" ht="12.75">
      <c r="B414" s="4"/>
      <c r="C414" s="4"/>
      <c r="D414" s="4"/>
      <c r="E414" s="4"/>
      <c r="F414" s="4"/>
      <c r="G414" s="4"/>
      <c r="H414" s="4"/>
      <c r="I414" s="4"/>
    </row>
    <row r="415" spans="2:9" ht="12.75">
      <c r="B415" s="4"/>
      <c r="C415" s="4"/>
      <c r="D415" s="4"/>
      <c r="E415" s="4"/>
      <c r="F415" s="4"/>
      <c r="G415" s="4"/>
      <c r="H415" s="4"/>
      <c r="I415" s="4"/>
    </row>
    <row r="416" spans="2:9" ht="12.75">
      <c r="B416" s="4"/>
      <c r="C416" s="4"/>
      <c r="D416" s="4"/>
      <c r="E416" s="4"/>
      <c r="F416" s="4"/>
      <c r="G416" s="4"/>
      <c r="H416" s="4"/>
      <c r="I416" s="4"/>
    </row>
    <row r="417" spans="2:9" ht="12.75">
      <c r="B417" s="4"/>
      <c r="C417" s="4"/>
      <c r="D417" s="4"/>
      <c r="E417" s="4"/>
      <c r="F417" s="4"/>
      <c r="G417" s="4"/>
      <c r="H417" s="4"/>
      <c r="I417" s="4"/>
    </row>
    <row r="418" spans="2:9" ht="12.75">
      <c r="B418" s="4"/>
      <c r="C418" s="4"/>
      <c r="D418" s="4"/>
      <c r="E418" s="4"/>
      <c r="F418" s="4"/>
      <c r="G418" s="4"/>
      <c r="H418" s="4"/>
      <c r="I418" s="4"/>
    </row>
    <row r="419" spans="2:9" ht="12.75">
      <c r="B419" s="4"/>
      <c r="C419" s="4"/>
      <c r="D419" s="4"/>
      <c r="E419" s="4"/>
      <c r="F419" s="4"/>
      <c r="G419" s="4"/>
      <c r="H419" s="4"/>
      <c r="I419" s="4"/>
    </row>
    <row r="420" spans="2:9" ht="12.75">
      <c r="B420" s="4"/>
      <c r="C420" s="4"/>
      <c r="D420" s="4"/>
      <c r="E420" s="4"/>
      <c r="F420" s="4"/>
      <c r="G420" s="4"/>
      <c r="H420" s="4"/>
      <c r="I420" s="4"/>
    </row>
    <row r="421" spans="2:9" ht="12.75">
      <c r="B421" s="4"/>
      <c r="C421" s="4"/>
      <c r="D421" s="4"/>
      <c r="E421" s="4"/>
      <c r="F421" s="4"/>
      <c r="G421" s="4"/>
      <c r="H421" s="4"/>
      <c r="I421" s="4"/>
    </row>
    <row r="422" spans="2:9" ht="12.75">
      <c r="B422" s="4"/>
      <c r="C422" s="4"/>
      <c r="D422" s="4"/>
      <c r="E422" s="4"/>
      <c r="F422" s="4"/>
      <c r="G422" s="4"/>
      <c r="H422" s="4"/>
      <c r="I422" s="4"/>
    </row>
    <row r="423" spans="2:9" ht="12.75">
      <c r="B423" s="4"/>
      <c r="C423" s="4"/>
      <c r="D423" s="4"/>
      <c r="E423" s="4"/>
      <c r="F423" s="4"/>
      <c r="G423" s="4"/>
      <c r="H423" s="4"/>
      <c r="I423" s="4"/>
    </row>
    <row r="424" spans="2:9" ht="12.75">
      <c r="B424" s="4"/>
      <c r="C424" s="4"/>
      <c r="D424" s="4"/>
      <c r="E424" s="4"/>
      <c r="F424" s="4"/>
      <c r="G424" s="4"/>
      <c r="H424" s="4"/>
      <c r="I424" s="4"/>
    </row>
    <row r="425" spans="2:9" ht="12.75">
      <c r="B425" s="4"/>
      <c r="C425" s="4"/>
      <c r="D425" s="4"/>
      <c r="E425" s="4"/>
      <c r="F425" s="4"/>
      <c r="G425" s="4"/>
      <c r="H425" s="4"/>
      <c r="I425" s="4"/>
    </row>
    <row r="426" spans="2:9" ht="12.75">
      <c r="B426" s="4"/>
      <c r="C426" s="4"/>
      <c r="D426" s="4"/>
      <c r="E426" s="4"/>
      <c r="F426" s="4"/>
      <c r="G426" s="4"/>
      <c r="H426" s="4"/>
      <c r="I426" s="4"/>
    </row>
    <row r="427" spans="2:9" ht="12.75">
      <c r="B427" s="4"/>
      <c r="C427" s="4"/>
      <c r="D427" s="4"/>
      <c r="E427" s="4"/>
      <c r="F427" s="4"/>
      <c r="G427" s="4"/>
      <c r="H427" s="4"/>
      <c r="I427" s="4"/>
    </row>
    <row r="428" spans="2:9" ht="12.75">
      <c r="B428" s="4"/>
      <c r="C428" s="4"/>
      <c r="D428" s="4"/>
      <c r="E428" s="4"/>
      <c r="F428" s="4"/>
      <c r="G428" s="4"/>
      <c r="H428" s="4"/>
      <c r="I428" s="4"/>
    </row>
    <row r="429" spans="2:9" ht="12.75">
      <c r="B429" s="4"/>
      <c r="C429" s="4"/>
      <c r="D429" s="4"/>
      <c r="E429" s="4"/>
      <c r="F429" s="4"/>
      <c r="G429" s="4"/>
      <c r="H429" s="4"/>
      <c r="I429" s="4"/>
    </row>
    <row r="430" spans="2:9" ht="12.75">
      <c r="B430" s="4"/>
      <c r="C430" s="4"/>
      <c r="D430" s="4"/>
      <c r="E430" s="4"/>
      <c r="F430" s="4"/>
      <c r="G430" s="4"/>
      <c r="H430" s="4"/>
      <c r="I430" s="4"/>
    </row>
    <row r="431" spans="2:9" ht="12.75">
      <c r="B431" s="4"/>
      <c r="C431" s="4"/>
      <c r="D431" s="4"/>
      <c r="E431" s="4"/>
      <c r="F431" s="4"/>
      <c r="G431" s="4"/>
      <c r="H431" s="4"/>
      <c r="I431" s="4"/>
    </row>
    <row r="432" spans="2:9" ht="12.75">
      <c r="B432" s="4"/>
      <c r="C432" s="4"/>
      <c r="D432" s="4"/>
      <c r="E432" s="4"/>
      <c r="F432" s="4"/>
      <c r="G432" s="4"/>
      <c r="H432" s="4"/>
      <c r="I432" s="4"/>
    </row>
    <row r="433" spans="2:9" ht="12.75">
      <c r="B433" s="4"/>
      <c r="C433" s="4"/>
      <c r="D433" s="4"/>
      <c r="E433" s="4"/>
      <c r="F433" s="4"/>
      <c r="G433" s="4"/>
      <c r="H433" s="4"/>
      <c r="I433" s="4"/>
    </row>
    <row r="434" spans="2:9" ht="12.75">
      <c r="B434" s="4"/>
      <c r="C434" s="4"/>
      <c r="D434" s="4"/>
      <c r="E434" s="4"/>
      <c r="F434" s="4"/>
      <c r="G434" s="4"/>
      <c r="H434" s="4"/>
      <c r="I434" s="4"/>
    </row>
    <row r="435" spans="2:9" ht="12.75">
      <c r="B435" s="4"/>
      <c r="C435" s="4"/>
      <c r="D435" s="4"/>
      <c r="E435" s="4"/>
      <c r="F435" s="4"/>
      <c r="G435" s="4"/>
      <c r="H435" s="4"/>
      <c r="I435" s="4"/>
    </row>
    <row r="436" spans="2:9" ht="12.75">
      <c r="B436" s="4"/>
      <c r="C436" s="4"/>
      <c r="D436" s="4"/>
      <c r="E436" s="4"/>
      <c r="F436" s="4"/>
      <c r="G436" s="4"/>
      <c r="H436" s="4"/>
      <c r="I436" s="4"/>
    </row>
    <row r="437" spans="2:9" ht="12.75">
      <c r="B437" s="4"/>
      <c r="C437" s="4"/>
      <c r="D437" s="4"/>
      <c r="E437" s="4"/>
      <c r="F437" s="4"/>
      <c r="G437" s="4"/>
      <c r="H437" s="4"/>
      <c r="I437" s="4"/>
    </row>
    <row r="438" spans="2:9" ht="12.75">
      <c r="B438" s="4"/>
      <c r="C438" s="4"/>
      <c r="D438" s="4"/>
      <c r="E438" s="4"/>
      <c r="F438" s="4"/>
      <c r="G438" s="4"/>
      <c r="H438" s="4"/>
      <c r="I438" s="4"/>
    </row>
    <row r="439" spans="2:9" ht="12.75">
      <c r="B439" s="4"/>
      <c r="C439" s="4"/>
      <c r="D439" s="4"/>
      <c r="E439" s="4"/>
      <c r="F439" s="4"/>
      <c r="G439" s="4"/>
      <c r="H439" s="4"/>
      <c r="I439" s="4"/>
    </row>
    <row r="440" spans="2:9" ht="12.75">
      <c r="B440" s="4"/>
      <c r="C440" s="4"/>
      <c r="D440" s="4"/>
      <c r="E440" s="4"/>
      <c r="F440" s="4"/>
      <c r="G440" s="4"/>
      <c r="H440" s="4"/>
      <c r="I440" s="4"/>
    </row>
    <row r="441" spans="2:9" ht="12.75">
      <c r="B441" s="4"/>
      <c r="C441" s="4"/>
      <c r="D441" s="4"/>
      <c r="E441" s="4"/>
      <c r="F441" s="4"/>
      <c r="G441" s="4"/>
      <c r="H441" s="4"/>
      <c r="I441" s="4"/>
    </row>
    <row r="442" spans="2:9" ht="12.75">
      <c r="B442" s="4"/>
      <c r="C442" s="4"/>
      <c r="D442" s="4"/>
      <c r="E442" s="4"/>
      <c r="F442" s="4"/>
      <c r="G442" s="4"/>
      <c r="H442" s="4"/>
      <c r="I442" s="4"/>
    </row>
    <row r="443" spans="2:9" ht="12.75">
      <c r="B443" s="4"/>
      <c r="C443" s="4"/>
      <c r="D443" s="4"/>
      <c r="E443" s="4"/>
      <c r="F443" s="4"/>
      <c r="G443" s="4"/>
      <c r="H443" s="4"/>
      <c r="I443" s="4"/>
    </row>
    <row r="444" spans="2:9" ht="12.75">
      <c r="B444" s="4"/>
      <c r="C444" s="4"/>
      <c r="D444" s="4"/>
      <c r="E444" s="4"/>
      <c r="F444" s="4"/>
      <c r="G444" s="4"/>
      <c r="H444" s="4"/>
      <c r="I444" s="4"/>
    </row>
    <row r="445" spans="2:9" ht="12.75">
      <c r="B445" s="4"/>
      <c r="C445" s="4"/>
      <c r="D445" s="4"/>
      <c r="E445" s="4"/>
      <c r="F445" s="4"/>
      <c r="G445" s="4"/>
      <c r="H445" s="4"/>
      <c r="I445" s="4"/>
    </row>
    <row r="446" spans="2:9" ht="12.75">
      <c r="B446" s="4"/>
      <c r="C446" s="4"/>
      <c r="D446" s="4"/>
      <c r="E446" s="4"/>
      <c r="F446" s="4"/>
      <c r="G446" s="4"/>
      <c r="H446" s="4"/>
      <c r="I446" s="4"/>
    </row>
    <row r="447" spans="2:9" ht="12.75">
      <c r="B447" s="4"/>
      <c r="C447" s="4"/>
      <c r="D447" s="4"/>
      <c r="E447" s="4"/>
      <c r="F447" s="4"/>
      <c r="G447" s="4"/>
      <c r="H447" s="4"/>
      <c r="I447" s="4"/>
    </row>
    <row r="448" spans="2:9" ht="12.75">
      <c r="B448" s="4"/>
      <c r="C448" s="4"/>
      <c r="D448" s="4"/>
      <c r="E448" s="4"/>
      <c r="F448" s="4"/>
      <c r="G448" s="4"/>
      <c r="H448" s="4"/>
      <c r="I448" s="4"/>
    </row>
    <row r="449" spans="2:9" ht="12.75">
      <c r="B449" s="4"/>
      <c r="C449" s="4"/>
      <c r="D449" s="4"/>
      <c r="E449" s="4"/>
      <c r="F449" s="4"/>
      <c r="G449" s="4"/>
      <c r="H449" s="4"/>
      <c r="I449" s="4"/>
    </row>
    <row r="450" spans="2:9" ht="12.75">
      <c r="B450" s="4"/>
      <c r="C450" s="4"/>
      <c r="D450" s="4"/>
      <c r="E450" s="4"/>
      <c r="F450" s="4"/>
      <c r="G450" s="4"/>
      <c r="H450" s="4"/>
      <c r="I450" s="4"/>
    </row>
    <row r="451" spans="2:9" ht="12.75">
      <c r="B451" s="4"/>
      <c r="C451" s="4"/>
      <c r="D451" s="4"/>
      <c r="E451" s="4"/>
      <c r="F451" s="4"/>
      <c r="G451" s="4"/>
      <c r="H451" s="4"/>
      <c r="I451" s="4"/>
    </row>
    <row r="452" spans="2:9" ht="12.75">
      <c r="B452" s="4"/>
      <c r="C452" s="4"/>
      <c r="D452" s="4"/>
      <c r="E452" s="4"/>
      <c r="F452" s="4"/>
      <c r="G452" s="4"/>
      <c r="H452" s="4"/>
      <c r="I452" s="4"/>
    </row>
    <row r="453" spans="2:9" ht="12.75">
      <c r="B453" s="4"/>
      <c r="C453" s="4"/>
      <c r="D453" s="4"/>
      <c r="E453" s="4"/>
      <c r="F453" s="4"/>
      <c r="G453" s="4"/>
      <c r="H453" s="4"/>
      <c r="I453" s="4"/>
    </row>
    <row r="454" spans="2:9" ht="12.75">
      <c r="B454" s="4"/>
      <c r="C454" s="4"/>
      <c r="D454" s="4"/>
      <c r="E454" s="4"/>
      <c r="F454" s="4"/>
      <c r="G454" s="4"/>
      <c r="H454" s="4"/>
      <c r="I454" s="4"/>
    </row>
    <row r="455" spans="2:9" ht="12.75">
      <c r="B455" s="4"/>
      <c r="C455" s="4"/>
      <c r="D455" s="4"/>
      <c r="E455" s="4"/>
      <c r="F455" s="4"/>
      <c r="G455" s="4"/>
      <c r="H455" s="4"/>
      <c r="I455" s="4"/>
    </row>
    <row r="456" spans="2:9" ht="12.75">
      <c r="B456" s="4"/>
      <c r="C456" s="4"/>
      <c r="D456" s="4"/>
      <c r="E456" s="4"/>
      <c r="F456" s="4"/>
      <c r="G456" s="4"/>
      <c r="H456" s="4"/>
      <c r="I456" s="4"/>
    </row>
    <row r="457" spans="2:9" ht="12.75">
      <c r="B457" s="4"/>
      <c r="C457" s="4"/>
      <c r="D457" s="4"/>
      <c r="E457" s="4"/>
      <c r="F457" s="4"/>
      <c r="G457" s="4"/>
      <c r="H457" s="4"/>
      <c r="I457" s="4"/>
    </row>
    <row r="458" spans="2:9" ht="12.75">
      <c r="B458" s="4"/>
      <c r="C458" s="4"/>
      <c r="D458" s="4"/>
      <c r="E458" s="4"/>
      <c r="F458" s="4"/>
      <c r="G458" s="4"/>
      <c r="H458" s="4"/>
      <c r="I458" s="4"/>
    </row>
    <row r="459" spans="2:9" ht="12.75">
      <c r="B459" s="4"/>
      <c r="C459" s="4"/>
      <c r="D459" s="4"/>
      <c r="E459" s="4"/>
      <c r="F459" s="4"/>
      <c r="G459" s="4"/>
      <c r="H459" s="4"/>
      <c r="I459" s="4"/>
    </row>
    <row r="460" spans="2:9" ht="12.75">
      <c r="B460" s="4"/>
      <c r="C460" s="4"/>
      <c r="D460" s="4"/>
      <c r="E460" s="4"/>
      <c r="F460" s="4"/>
      <c r="G460" s="4"/>
      <c r="H460" s="4"/>
      <c r="I460" s="4"/>
    </row>
  </sheetData>
  <sheetProtection/>
  <mergeCells count="60">
    <mergeCell ref="A210:I210"/>
    <mergeCell ref="A222:I222"/>
    <mergeCell ref="A230:I230"/>
    <mergeCell ref="A231:I231"/>
    <mergeCell ref="A235:I235"/>
    <mergeCell ref="A313:I313"/>
    <mergeCell ref="A314:I314"/>
    <mergeCell ref="A327:I327"/>
    <mergeCell ref="A248:I248"/>
    <mergeCell ref="A253:I253"/>
    <mergeCell ref="A249:I249"/>
    <mergeCell ref="A306:I306"/>
    <mergeCell ref="A254:I254"/>
    <mergeCell ref="A276:I276"/>
    <mergeCell ref="A287:I287"/>
    <mergeCell ref="A288:I288"/>
    <mergeCell ref="A295:I295"/>
    <mergeCell ref="A294:I294"/>
    <mergeCell ref="A201:I201"/>
    <mergeCell ref="A81:I81"/>
    <mergeCell ref="A105:I105"/>
    <mergeCell ref="A153:I153"/>
    <mergeCell ref="A84:I84"/>
    <mergeCell ref="A149:I149"/>
    <mergeCell ref="A135:I135"/>
    <mergeCell ref="A120:I120"/>
    <mergeCell ref="A124:I124"/>
    <mergeCell ref="A91:I91"/>
    <mergeCell ref="A92:I92"/>
    <mergeCell ref="A93:I93"/>
    <mergeCell ref="A119:I119"/>
    <mergeCell ref="A104:I104"/>
    <mergeCell ref="A148:I148"/>
    <mergeCell ref="A152:I152"/>
    <mergeCell ref="A198:I198"/>
    <mergeCell ref="A138:I138"/>
    <mergeCell ref="A3:I3"/>
    <mergeCell ref="A4:I4"/>
    <mergeCell ref="A6:A10"/>
    <mergeCell ref="G6:G10"/>
    <mergeCell ref="H6:H10"/>
    <mergeCell ref="I6:I10"/>
    <mergeCell ref="B6:B10"/>
    <mergeCell ref="C6:C10"/>
    <mergeCell ref="D6:D10"/>
    <mergeCell ref="E6:E10"/>
    <mergeCell ref="F6:F10"/>
    <mergeCell ref="A65:I65"/>
    <mergeCell ref="A64:I64"/>
    <mergeCell ref="A12:I12"/>
    <mergeCell ref="A16:I16"/>
    <mergeCell ref="A49:I49"/>
    <mergeCell ref="A13:I13"/>
    <mergeCell ref="A14:I14"/>
    <mergeCell ref="A75:I75"/>
    <mergeCell ref="A66:I66"/>
    <mergeCell ref="A73:I73"/>
    <mergeCell ref="A38:I38"/>
    <mergeCell ref="A44:I44"/>
    <mergeCell ref="A74:I74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2"/>
  <sheetViews>
    <sheetView view="pageBreakPreview" zoomScaleSheetLayoutView="100" workbookViewId="0" topLeftCell="A1">
      <selection activeCell="A12" sqref="A12:E12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B2" s="5"/>
      <c r="D2" s="4"/>
      <c r="E2" s="6"/>
    </row>
    <row r="3" spans="1:5" ht="12.75">
      <c r="A3" s="428" t="s">
        <v>245</v>
      </c>
      <c r="B3" s="428"/>
      <c r="C3" s="428"/>
      <c r="D3" s="428"/>
      <c r="E3" s="428"/>
    </row>
    <row r="4" spans="1:5" ht="12.75">
      <c r="A4" s="428" t="s">
        <v>116</v>
      </c>
      <c r="B4" s="428"/>
      <c r="C4" s="428"/>
      <c r="D4" s="428"/>
      <c r="E4" s="428"/>
    </row>
    <row r="5" spans="1:5" ht="13.5" thickBot="1">
      <c r="A5" s="12" t="s">
        <v>23</v>
      </c>
      <c r="B5" s="3"/>
      <c r="C5" s="3"/>
      <c r="D5" s="3"/>
      <c r="E5" s="3" t="s">
        <v>200</v>
      </c>
    </row>
    <row r="6" spans="1:5" ht="18" customHeight="1">
      <c r="A6" s="429" t="s">
        <v>191</v>
      </c>
      <c r="B6" s="441" t="s">
        <v>117</v>
      </c>
      <c r="C6" s="432" t="s">
        <v>189</v>
      </c>
      <c r="D6" s="435" t="s">
        <v>118</v>
      </c>
      <c r="E6" s="438" t="s">
        <v>119</v>
      </c>
    </row>
    <row r="7" spans="1:5" ht="56.25" customHeight="1">
      <c r="A7" s="430"/>
      <c r="B7" s="442"/>
      <c r="C7" s="433"/>
      <c r="D7" s="436"/>
      <c r="E7" s="439"/>
    </row>
    <row r="8" spans="1:5" ht="12.75" customHeight="1">
      <c r="A8" s="430"/>
      <c r="B8" s="442"/>
      <c r="C8" s="433"/>
      <c r="D8" s="436"/>
      <c r="E8" s="439"/>
    </row>
    <row r="9" spans="1:5" ht="12.75">
      <c r="A9" s="430"/>
      <c r="B9" s="442"/>
      <c r="C9" s="433"/>
      <c r="D9" s="436"/>
      <c r="E9" s="439"/>
    </row>
    <row r="10" spans="1:5" ht="9.75" customHeight="1" thickBot="1">
      <c r="A10" s="431"/>
      <c r="B10" s="443"/>
      <c r="C10" s="434"/>
      <c r="D10" s="437"/>
      <c r="E10" s="440"/>
    </row>
    <row r="11" spans="1:5" s="1" customFormat="1" ht="13.5" thickBot="1">
      <c r="A11" s="88">
        <v>0</v>
      </c>
      <c r="B11" s="81">
        <v>1</v>
      </c>
      <c r="C11" s="81">
        <v>2</v>
      </c>
      <c r="D11" s="81">
        <v>3</v>
      </c>
      <c r="E11" s="87">
        <v>4</v>
      </c>
    </row>
    <row r="12" spans="1:5" ht="20.25" customHeight="1" thickBot="1">
      <c r="A12" s="400" t="s">
        <v>218</v>
      </c>
      <c r="B12" s="401"/>
      <c r="C12" s="401"/>
      <c r="D12" s="401"/>
      <c r="E12" s="402"/>
    </row>
    <row r="13" spans="1:6" ht="12.75">
      <c r="A13" s="413" t="s">
        <v>190</v>
      </c>
      <c r="B13" s="414"/>
      <c r="C13" s="414"/>
      <c r="D13" s="414"/>
      <c r="E13" s="415"/>
      <c r="F13" s="41"/>
    </row>
    <row r="14" spans="1:6" ht="12.75">
      <c r="A14" s="416" t="s">
        <v>184</v>
      </c>
      <c r="B14" s="417"/>
      <c r="C14" s="417"/>
      <c r="D14" s="417"/>
      <c r="E14" s="418"/>
      <c r="F14" s="41"/>
    </row>
    <row r="15" spans="1:6" ht="25.5">
      <c r="A15" s="86" t="s">
        <v>24</v>
      </c>
      <c r="B15" s="99">
        <f>SUM(B16:B16)</f>
        <v>1</v>
      </c>
      <c r="C15" s="99">
        <f>SUM(C16:C16)</f>
        <v>0</v>
      </c>
      <c r="D15" s="99">
        <f>SUM(D16:D16)</f>
        <v>0</v>
      </c>
      <c r="E15" s="99">
        <f>SUM(E16:E16)</f>
        <v>0</v>
      </c>
      <c r="F15" s="41"/>
    </row>
    <row r="16" spans="1:6" ht="12.75">
      <c r="A16" s="393" t="s">
        <v>25</v>
      </c>
      <c r="B16" s="98">
        <v>1</v>
      </c>
      <c r="C16" s="99">
        <v>0</v>
      </c>
      <c r="D16" s="99">
        <v>0</v>
      </c>
      <c r="E16" s="124">
        <v>0</v>
      </c>
      <c r="F16" s="41"/>
    </row>
    <row r="17" spans="1:6" ht="13.5" thickBot="1">
      <c r="A17" s="78" t="s">
        <v>194</v>
      </c>
      <c r="B17" s="36">
        <f>B15</f>
        <v>1</v>
      </c>
      <c r="C17" s="36">
        <f>C15</f>
        <v>0</v>
      </c>
      <c r="D17" s="36">
        <f>D15</f>
        <v>0</v>
      </c>
      <c r="E17" s="36">
        <f>E15</f>
        <v>0</v>
      </c>
      <c r="F17" s="41"/>
    </row>
    <row r="18" spans="1:5" ht="16.5" thickBot="1">
      <c r="A18" s="37" t="s">
        <v>197</v>
      </c>
      <c r="B18" s="38">
        <f>B17</f>
        <v>1</v>
      </c>
      <c r="C18" s="38">
        <f>C17</f>
        <v>0</v>
      </c>
      <c r="D18" s="38">
        <f>D17</f>
        <v>0</v>
      </c>
      <c r="E18" s="38">
        <f>E17</f>
        <v>0</v>
      </c>
    </row>
    <row r="19" spans="2:5" ht="12.75">
      <c r="B19" s="4"/>
      <c r="C19" s="4"/>
      <c r="D19" s="4"/>
      <c r="E19" s="4"/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1:5" ht="18.75">
      <c r="A23" s="291" t="s">
        <v>329</v>
      </c>
      <c r="B23" s="292"/>
      <c r="C23" s="292"/>
      <c r="D23" s="483" t="s">
        <v>332</v>
      </c>
      <c r="E23" s="483"/>
    </row>
    <row r="24" spans="1:5" ht="18.75">
      <c r="A24" s="291" t="s">
        <v>330</v>
      </c>
      <c r="B24" s="292"/>
      <c r="C24" s="292"/>
      <c r="D24" s="484" t="s">
        <v>333</v>
      </c>
      <c r="E24" s="484"/>
    </row>
    <row r="25" spans="1:5" ht="18.75">
      <c r="A25" s="293" t="s">
        <v>331</v>
      </c>
      <c r="B25" s="292"/>
      <c r="C25" s="292"/>
      <c r="D25" s="484" t="s">
        <v>334</v>
      </c>
      <c r="E25" s="484"/>
    </row>
    <row r="26" spans="2:3" ht="12.75">
      <c r="B26" s="4"/>
      <c r="C26" s="4"/>
    </row>
    <row r="27" spans="2:5" ht="12.75">
      <c r="B27" s="4"/>
      <c r="C27" s="4"/>
      <c r="D27" s="4"/>
      <c r="E27" s="4"/>
    </row>
    <row r="28" spans="2:5" ht="12.75">
      <c r="B28" s="4"/>
      <c r="C28" s="4"/>
      <c r="D28" s="4"/>
      <c r="E28" s="4"/>
    </row>
    <row r="29" spans="2:5" ht="15.75">
      <c r="B29" s="4"/>
      <c r="C29" s="4"/>
      <c r="D29" s="294" t="s">
        <v>338</v>
      </c>
      <c r="E29" s="294"/>
    </row>
    <row r="30" spans="2:5" ht="15.75">
      <c r="B30" s="4"/>
      <c r="C30" s="4"/>
      <c r="D30" s="294" t="s">
        <v>335</v>
      </c>
      <c r="E30" s="294"/>
    </row>
    <row r="31" spans="2:5" ht="15.75">
      <c r="B31" s="4"/>
      <c r="C31" s="4"/>
      <c r="D31" s="294" t="s">
        <v>337</v>
      </c>
      <c r="E31" s="294"/>
    </row>
    <row r="32" spans="2:3" ht="12.75">
      <c r="B32" s="4"/>
      <c r="C32" s="4"/>
    </row>
    <row r="33" spans="2:3" ht="12.75">
      <c r="B33" s="4"/>
      <c r="C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</sheetData>
  <sheetProtection/>
  <mergeCells count="13">
    <mergeCell ref="A3:E3"/>
    <mergeCell ref="A4:E4"/>
    <mergeCell ref="A6:A10"/>
    <mergeCell ref="B6:B10"/>
    <mergeCell ref="C6:C10"/>
    <mergeCell ref="D6:D10"/>
    <mergeCell ref="E6:E10"/>
    <mergeCell ref="D23:E23"/>
    <mergeCell ref="D24:E24"/>
    <mergeCell ref="D25:E25"/>
    <mergeCell ref="A12:E12"/>
    <mergeCell ref="A13:E13"/>
    <mergeCell ref="A14:E14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4"/>
  <sheetViews>
    <sheetView view="pageBreakPreview" zoomScaleSheetLayoutView="100" zoomScalePageLayoutView="0" workbookViewId="0" topLeftCell="A2">
      <selection activeCell="B31" sqref="B31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B2" s="5"/>
      <c r="D2" s="4"/>
      <c r="E2" s="6"/>
    </row>
    <row r="3" spans="1:5" ht="12.75">
      <c r="A3" s="428" t="s">
        <v>245</v>
      </c>
      <c r="B3" s="428"/>
      <c r="C3" s="428"/>
      <c r="D3" s="428"/>
      <c r="E3" s="428"/>
    </row>
    <row r="4" spans="1:5" ht="12.75">
      <c r="A4" s="428" t="s">
        <v>116</v>
      </c>
      <c r="B4" s="428"/>
      <c r="C4" s="428"/>
      <c r="D4" s="428"/>
      <c r="E4" s="428"/>
    </row>
    <row r="5" spans="1:5" ht="13.5" thickBot="1">
      <c r="A5" s="12" t="s">
        <v>324</v>
      </c>
      <c r="B5" s="3"/>
      <c r="C5" s="3"/>
      <c r="D5" s="3"/>
      <c r="E5" s="3" t="s">
        <v>200</v>
      </c>
    </row>
    <row r="6" spans="1:5" ht="18" customHeight="1">
      <c r="A6" s="429" t="s">
        <v>191</v>
      </c>
      <c r="B6" s="441" t="s">
        <v>117</v>
      </c>
      <c r="C6" s="432" t="s">
        <v>189</v>
      </c>
      <c r="D6" s="435" t="s">
        <v>118</v>
      </c>
      <c r="E6" s="438" t="s">
        <v>119</v>
      </c>
    </row>
    <row r="7" spans="1:5" ht="56.25" customHeight="1">
      <c r="A7" s="430"/>
      <c r="B7" s="442"/>
      <c r="C7" s="433"/>
      <c r="D7" s="436"/>
      <c r="E7" s="439"/>
    </row>
    <row r="8" spans="1:5" ht="12.75" customHeight="1">
      <c r="A8" s="430"/>
      <c r="B8" s="442"/>
      <c r="C8" s="433"/>
      <c r="D8" s="436"/>
      <c r="E8" s="439"/>
    </row>
    <row r="9" spans="1:5" ht="12.75">
      <c r="A9" s="430"/>
      <c r="B9" s="442"/>
      <c r="C9" s="433"/>
      <c r="D9" s="436"/>
      <c r="E9" s="439"/>
    </row>
    <row r="10" spans="1:5" ht="9.75" customHeight="1" thickBot="1">
      <c r="A10" s="431"/>
      <c r="B10" s="443"/>
      <c r="C10" s="434"/>
      <c r="D10" s="437"/>
      <c r="E10" s="440"/>
    </row>
    <row r="11" spans="1:5" s="1" customFormat="1" ht="13.5" thickBot="1">
      <c r="A11" s="88">
        <v>0</v>
      </c>
      <c r="B11" s="81">
        <v>1</v>
      </c>
      <c r="C11" s="81">
        <v>2</v>
      </c>
      <c r="D11" s="81">
        <v>3</v>
      </c>
      <c r="E11" s="87">
        <v>4</v>
      </c>
    </row>
    <row r="12" spans="1:5" ht="18.75" thickBot="1">
      <c r="A12" s="400" t="s">
        <v>235</v>
      </c>
      <c r="B12" s="401"/>
      <c r="C12" s="401"/>
      <c r="D12" s="401"/>
      <c r="E12" s="402"/>
    </row>
    <row r="13" spans="1:5" ht="12.75">
      <c r="A13" s="410" t="s">
        <v>190</v>
      </c>
      <c r="B13" s="411"/>
      <c r="C13" s="411"/>
      <c r="D13" s="411"/>
      <c r="E13" s="412"/>
    </row>
    <row r="14" spans="1:5" ht="12.75">
      <c r="A14" s="406" t="s">
        <v>184</v>
      </c>
      <c r="B14" s="398"/>
      <c r="C14" s="398"/>
      <c r="D14" s="398"/>
      <c r="E14" s="399"/>
    </row>
    <row r="15" spans="1:5" ht="25.5">
      <c r="A15" s="208" t="s">
        <v>260</v>
      </c>
      <c r="B15" s="17">
        <v>10</v>
      </c>
      <c r="C15" s="90">
        <v>0</v>
      </c>
      <c r="D15" s="90">
        <v>0</v>
      </c>
      <c r="E15" s="128">
        <v>0</v>
      </c>
    </row>
    <row r="16" spans="1:5" ht="12.75">
      <c r="A16" s="60" t="s">
        <v>194</v>
      </c>
      <c r="B16" s="28">
        <f>SUM(B15)</f>
        <v>10</v>
      </c>
      <c r="C16" s="28">
        <f>SUM(C15)</f>
        <v>0</v>
      </c>
      <c r="D16" s="28">
        <f>SUM(D15)</f>
        <v>0</v>
      </c>
      <c r="E16" s="56">
        <f>SUM(E15)</f>
        <v>0</v>
      </c>
    </row>
    <row r="17" spans="1:5" ht="16.5" thickBot="1">
      <c r="A17" s="64" t="s">
        <v>197</v>
      </c>
      <c r="B17" s="32">
        <f>SUM(B16)</f>
        <v>10</v>
      </c>
      <c r="C17" s="32">
        <f aca="true" t="shared" si="0" ref="C17:E19">SUM(C16)</f>
        <v>0</v>
      </c>
      <c r="D17" s="32">
        <f t="shared" si="0"/>
        <v>0</v>
      </c>
      <c r="E17" s="65">
        <f t="shared" si="0"/>
        <v>0</v>
      </c>
    </row>
    <row r="18" spans="1:5" ht="17.25" thickBot="1">
      <c r="A18" s="105" t="s">
        <v>251</v>
      </c>
      <c r="B18" s="106">
        <f>SUM(B17)</f>
        <v>10</v>
      </c>
      <c r="C18" s="106">
        <f t="shared" si="0"/>
        <v>0</v>
      </c>
      <c r="D18" s="106">
        <f t="shared" si="0"/>
        <v>0</v>
      </c>
      <c r="E18" s="107">
        <f t="shared" si="0"/>
        <v>0</v>
      </c>
    </row>
    <row r="19" spans="1:5" ht="12.75">
      <c r="A19" s="111" t="s">
        <v>229</v>
      </c>
      <c r="B19" s="112">
        <f>SUM(B18)</f>
        <v>10</v>
      </c>
      <c r="C19" s="112">
        <f t="shared" si="0"/>
        <v>0</v>
      </c>
      <c r="D19" s="112">
        <f t="shared" si="0"/>
        <v>0</v>
      </c>
      <c r="E19" s="134">
        <f t="shared" si="0"/>
        <v>0</v>
      </c>
    </row>
    <row r="20" spans="1:5" ht="4.5" customHeight="1" thickBot="1">
      <c r="A20" s="80"/>
      <c r="B20" s="113"/>
      <c r="C20" s="110"/>
      <c r="D20" s="114"/>
      <c r="E20" s="115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1:5" ht="18.75">
      <c r="A25" s="291" t="s">
        <v>329</v>
      </c>
      <c r="B25" s="292"/>
      <c r="C25" s="292"/>
      <c r="D25" s="464" t="s">
        <v>332</v>
      </c>
      <c r="E25" s="464"/>
    </row>
    <row r="26" spans="1:5" ht="18.75">
      <c r="A26" s="291" t="s">
        <v>330</v>
      </c>
      <c r="B26" s="292"/>
      <c r="C26" s="292"/>
      <c r="D26" s="458" t="s">
        <v>333</v>
      </c>
      <c r="E26" s="458"/>
    </row>
    <row r="27" spans="1:5" ht="18.75">
      <c r="A27" s="293" t="s">
        <v>331</v>
      </c>
      <c r="B27" s="292"/>
      <c r="C27" s="292"/>
      <c r="D27" s="458" t="s">
        <v>334</v>
      </c>
      <c r="E27" s="458"/>
    </row>
    <row r="28" spans="2:3" ht="12.75">
      <c r="B28" s="4"/>
      <c r="C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5.75">
      <c r="B33" s="4"/>
      <c r="C33" s="4"/>
      <c r="D33" s="459" t="s">
        <v>338</v>
      </c>
      <c r="E33" s="459"/>
    </row>
    <row r="34" spans="2:5" ht="15.75">
      <c r="B34" s="4"/>
      <c r="C34" s="4"/>
      <c r="D34" s="294" t="s">
        <v>335</v>
      </c>
      <c r="E34" s="294"/>
    </row>
    <row r="35" spans="2:5" ht="15.75">
      <c r="B35" s="4"/>
      <c r="C35" s="4"/>
      <c r="D35" s="294" t="s">
        <v>337</v>
      </c>
      <c r="E35" s="29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</sheetData>
  <sheetProtection/>
  <mergeCells count="14">
    <mergeCell ref="D25:E25"/>
    <mergeCell ref="D26:E26"/>
    <mergeCell ref="D27:E27"/>
    <mergeCell ref="D33:E33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5"/>
  <sheetViews>
    <sheetView view="pageBreakPreview" zoomScaleSheetLayoutView="100" zoomScalePageLayoutView="0" workbookViewId="0" topLeftCell="A45">
      <selection activeCell="A5" sqref="A5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B2" s="5"/>
      <c r="D2" s="4"/>
      <c r="E2" s="6"/>
    </row>
    <row r="3" spans="1:5" ht="12.75">
      <c r="A3" s="428" t="s">
        <v>245</v>
      </c>
      <c r="B3" s="428"/>
      <c r="C3" s="428"/>
      <c r="D3" s="428"/>
      <c r="E3" s="428"/>
    </row>
    <row r="4" spans="1:5" ht="12.75">
      <c r="A4" s="428" t="s">
        <v>116</v>
      </c>
      <c r="B4" s="428"/>
      <c r="C4" s="428"/>
      <c r="D4" s="428"/>
      <c r="E4" s="428"/>
    </row>
    <row r="5" spans="1:5" ht="12.75">
      <c r="A5" s="3"/>
      <c r="B5" s="3"/>
      <c r="C5" s="3"/>
      <c r="D5" s="3"/>
      <c r="E5" s="3"/>
    </row>
    <row r="6" spans="1:5" ht="13.5" thickBot="1">
      <c r="A6" s="12" t="s">
        <v>325</v>
      </c>
      <c r="B6" s="3"/>
      <c r="C6" s="3"/>
      <c r="D6" s="3"/>
      <c r="E6" s="3" t="s">
        <v>200</v>
      </c>
    </row>
    <row r="7" spans="1:5" ht="18" customHeight="1">
      <c r="A7" s="429" t="s">
        <v>191</v>
      </c>
      <c r="B7" s="441" t="s">
        <v>117</v>
      </c>
      <c r="C7" s="432" t="s">
        <v>189</v>
      </c>
      <c r="D7" s="435" t="s">
        <v>118</v>
      </c>
      <c r="E7" s="438" t="s">
        <v>119</v>
      </c>
    </row>
    <row r="8" spans="1:5" ht="56.25" customHeight="1">
      <c r="A8" s="430"/>
      <c r="B8" s="442"/>
      <c r="C8" s="433"/>
      <c r="D8" s="436"/>
      <c r="E8" s="439"/>
    </row>
    <row r="9" spans="1:5" ht="12.75" customHeight="1">
      <c r="A9" s="430"/>
      <c r="B9" s="442"/>
      <c r="C9" s="433"/>
      <c r="D9" s="436"/>
      <c r="E9" s="439"/>
    </row>
    <row r="10" spans="1:5" ht="12.75">
      <c r="A10" s="430"/>
      <c r="B10" s="442"/>
      <c r="C10" s="433"/>
      <c r="D10" s="436"/>
      <c r="E10" s="439"/>
    </row>
    <row r="11" spans="1:5" ht="9.75" customHeight="1" thickBot="1">
      <c r="A11" s="431"/>
      <c r="B11" s="443"/>
      <c r="C11" s="434"/>
      <c r="D11" s="437"/>
      <c r="E11" s="440"/>
    </row>
    <row r="12" spans="1:5" s="1" customFormat="1" ht="13.5" thickBot="1">
      <c r="A12" s="88">
        <v>0</v>
      </c>
      <c r="B12" s="81">
        <v>1</v>
      </c>
      <c r="C12" s="81">
        <v>2</v>
      </c>
      <c r="D12" s="81">
        <v>3</v>
      </c>
      <c r="E12" s="87">
        <v>4</v>
      </c>
    </row>
    <row r="13" spans="1:5" ht="20.25" customHeight="1" thickBot="1">
      <c r="A13" s="400" t="s">
        <v>218</v>
      </c>
      <c r="B13" s="401"/>
      <c r="C13" s="401"/>
      <c r="D13" s="401"/>
      <c r="E13" s="402"/>
    </row>
    <row r="14" spans="1:6" ht="12.75">
      <c r="A14" s="413" t="s">
        <v>190</v>
      </c>
      <c r="B14" s="414"/>
      <c r="C14" s="414"/>
      <c r="D14" s="414"/>
      <c r="E14" s="415"/>
      <c r="F14" s="41"/>
    </row>
    <row r="15" spans="1:6" ht="12.75">
      <c r="A15" s="416" t="s">
        <v>184</v>
      </c>
      <c r="B15" s="417"/>
      <c r="C15" s="417"/>
      <c r="D15" s="417"/>
      <c r="E15" s="418"/>
      <c r="F15" s="41"/>
    </row>
    <row r="16" spans="1:6" ht="25.5">
      <c r="A16" s="53" t="s">
        <v>264</v>
      </c>
      <c r="B16" s="99">
        <f>SUM(B17:B41)</f>
        <v>380.5</v>
      </c>
      <c r="C16" s="99">
        <v>424</v>
      </c>
      <c r="D16" s="99">
        <v>505</v>
      </c>
      <c r="E16" s="124">
        <v>591</v>
      </c>
      <c r="F16" s="41"/>
    </row>
    <row r="17" spans="1:6" ht="12.75">
      <c r="A17" s="100" t="s">
        <v>150</v>
      </c>
      <c r="B17" s="98">
        <v>3.5</v>
      </c>
      <c r="C17" s="99"/>
      <c r="D17" s="99"/>
      <c r="E17" s="124"/>
      <c r="F17" s="41"/>
    </row>
    <row r="18" spans="1:6" ht="12.75">
      <c r="A18" s="100" t="s">
        <v>152</v>
      </c>
      <c r="B18" s="98">
        <v>5</v>
      </c>
      <c r="C18" s="99"/>
      <c r="D18" s="99"/>
      <c r="E18" s="124"/>
      <c r="F18" s="41"/>
    </row>
    <row r="19" spans="1:6" ht="12.75">
      <c r="A19" s="100" t="s">
        <v>151</v>
      </c>
      <c r="B19" s="98">
        <v>10</v>
      </c>
      <c r="C19" s="99"/>
      <c r="D19" s="99"/>
      <c r="E19" s="124"/>
      <c r="F19" s="41"/>
    </row>
    <row r="20" spans="1:6" ht="12.75">
      <c r="A20" s="100" t="s">
        <v>153</v>
      </c>
      <c r="B20" s="98">
        <v>3</v>
      </c>
      <c r="C20" s="99"/>
      <c r="D20" s="99"/>
      <c r="E20" s="124"/>
      <c r="F20" s="41"/>
    </row>
    <row r="21" spans="1:6" ht="12.75">
      <c r="A21" s="100" t="s">
        <v>154</v>
      </c>
      <c r="B21" s="98">
        <v>12.5</v>
      </c>
      <c r="C21" s="99"/>
      <c r="D21" s="99"/>
      <c r="E21" s="124"/>
      <c r="F21" s="41"/>
    </row>
    <row r="22" spans="1:6" ht="12.75">
      <c r="A22" s="100" t="s">
        <v>155</v>
      </c>
      <c r="B22" s="98">
        <v>2.1</v>
      </c>
      <c r="C22" s="99"/>
      <c r="D22" s="99"/>
      <c r="E22" s="124"/>
      <c r="F22" s="41"/>
    </row>
    <row r="23" spans="1:6" ht="12.75">
      <c r="A23" s="100" t="s">
        <v>156</v>
      </c>
      <c r="B23" s="98">
        <v>2</v>
      </c>
      <c r="C23" s="99"/>
      <c r="D23" s="99"/>
      <c r="E23" s="124"/>
      <c r="F23" s="41"/>
    </row>
    <row r="24" spans="1:6" ht="12.75">
      <c r="A24" s="100" t="s">
        <v>157</v>
      </c>
      <c r="B24" s="98">
        <v>2</v>
      </c>
      <c r="C24" s="99"/>
      <c r="D24" s="99"/>
      <c r="E24" s="124"/>
      <c r="F24" s="41"/>
    </row>
    <row r="25" spans="1:6" ht="12.75" customHeight="1">
      <c r="A25" s="100" t="s">
        <v>158</v>
      </c>
      <c r="B25" s="98">
        <v>2.4</v>
      </c>
      <c r="C25" s="99"/>
      <c r="D25" s="99"/>
      <c r="E25" s="124"/>
      <c r="F25" s="41"/>
    </row>
    <row r="26" spans="1:6" ht="12.75">
      <c r="A26" s="100" t="s">
        <v>159</v>
      </c>
      <c r="B26" s="98">
        <v>130</v>
      </c>
      <c r="C26" s="99"/>
      <c r="D26" s="99"/>
      <c r="E26" s="124"/>
      <c r="F26" s="41"/>
    </row>
    <row r="27" spans="1:6" ht="25.5">
      <c r="A27" s="100" t="s">
        <v>160</v>
      </c>
      <c r="B27" s="98">
        <v>15</v>
      </c>
      <c r="C27" s="99"/>
      <c r="D27" s="99"/>
      <c r="E27" s="124"/>
      <c r="F27" s="41"/>
    </row>
    <row r="28" spans="1:6" ht="12.75">
      <c r="A28" s="100" t="s">
        <v>161</v>
      </c>
      <c r="B28" s="98">
        <v>10</v>
      </c>
      <c r="C28" s="99"/>
      <c r="D28" s="99"/>
      <c r="E28" s="124"/>
      <c r="F28" s="41"/>
    </row>
    <row r="29" spans="1:6" ht="12.75">
      <c r="A29" s="100" t="s">
        <v>162</v>
      </c>
      <c r="B29" s="98">
        <v>25.2</v>
      </c>
      <c r="C29" s="99"/>
      <c r="D29" s="99"/>
      <c r="E29" s="124"/>
      <c r="F29" s="41"/>
    </row>
    <row r="30" spans="1:6" ht="12.75">
      <c r="A30" s="100" t="s">
        <v>163</v>
      </c>
      <c r="B30" s="98">
        <v>4.6</v>
      </c>
      <c r="C30" s="99"/>
      <c r="D30" s="99"/>
      <c r="E30" s="124"/>
      <c r="F30" s="41"/>
    </row>
    <row r="31" spans="1:6" ht="12.75">
      <c r="A31" s="100" t="s">
        <v>164</v>
      </c>
      <c r="B31" s="98">
        <v>13.3</v>
      </c>
      <c r="C31" s="99"/>
      <c r="D31" s="99"/>
      <c r="E31" s="124"/>
      <c r="F31" s="41"/>
    </row>
    <row r="32" spans="1:6" ht="12.75">
      <c r="A32" s="100" t="s">
        <v>165</v>
      </c>
      <c r="B32" s="98">
        <v>7.9</v>
      </c>
      <c r="C32" s="99"/>
      <c r="D32" s="99"/>
      <c r="E32" s="124"/>
      <c r="F32" s="41"/>
    </row>
    <row r="33" spans="1:6" ht="12.75">
      <c r="A33" s="100" t="s">
        <v>166</v>
      </c>
      <c r="B33" s="98">
        <v>5.3</v>
      </c>
      <c r="C33" s="99"/>
      <c r="D33" s="99"/>
      <c r="E33" s="124"/>
      <c r="F33" s="41"/>
    </row>
    <row r="34" spans="1:6" ht="12.75">
      <c r="A34" s="100" t="s">
        <v>167</v>
      </c>
      <c r="B34" s="98">
        <v>4</v>
      </c>
      <c r="C34" s="99"/>
      <c r="D34" s="99"/>
      <c r="E34" s="124"/>
      <c r="F34" s="41"/>
    </row>
    <row r="35" spans="1:6" ht="12.75">
      <c r="A35" s="100" t="s">
        <v>168</v>
      </c>
      <c r="B35" s="98">
        <v>3</v>
      </c>
      <c r="C35" s="99"/>
      <c r="D35" s="99"/>
      <c r="E35" s="124"/>
      <c r="F35" s="41"/>
    </row>
    <row r="36" spans="1:6" ht="12.75">
      <c r="A36" s="100" t="s">
        <v>169</v>
      </c>
      <c r="B36" s="98">
        <v>3</v>
      </c>
      <c r="C36" s="99"/>
      <c r="D36" s="99"/>
      <c r="E36" s="124"/>
      <c r="F36" s="41"/>
    </row>
    <row r="37" spans="1:6" ht="12.75">
      <c r="A37" s="100" t="s">
        <v>170</v>
      </c>
      <c r="B37" s="98">
        <v>8</v>
      </c>
      <c r="C37" s="99"/>
      <c r="D37" s="99"/>
      <c r="E37" s="124"/>
      <c r="F37" s="41"/>
    </row>
    <row r="38" spans="1:6" ht="12.75">
      <c r="A38" s="100" t="s">
        <v>171</v>
      </c>
      <c r="B38" s="98">
        <v>3.7</v>
      </c>
      <c r="C38" s="99"/>
      <c r="D38" s="99"/>
      <c r="E38" s="124"/>
      <c r="F38" s="41"/>
    </row>
    <row r="39" spans="1:6" ht="12.75">
      <c r="A39" s="100" t="s">
        <v>262</v>
      </c>
      <c r="B39" s="98">
        <v>8</v>
      </c>
      <c r="C39" s="99"/>
      <c r="D39" s="99"/>
      <c r="E39" s="124"/>
      <c r="F39" s="41"/>
    </row>
    <row r="40" spans="1:6" ht="12.75">
      <c r="A40" s="100" t="s">
        <v>172</v>
      </c>
      <c r="B40" s="98">
        <v>2</v>
      </c>
      <c r="C40" s="99"/>
      <c r="D40" s="99"/>
      <c r="E40" s="124"/>
      <c r="F40" s="41"/>
    </row>
    <row r="41" spans="1:6" ht="12.75">
      <c r="A41" s="100" t="s">
        <v>173</v>
      </c>
      <c r="B41" s="98">
        <v>95</v>
      </c>
      <c r="C41" s="99"/>
      <c r="D41" s="99"/>
      <c r="E41" s="124"/>
      <c r="F41" s="41"/>
    </row>
    <row r="42" spans="1:6" ht="12.75">
      <c r="A42" s="78" t="s">
        <v>194</v>
      </c>
      <c r="B42" s="36">
        <f>B16</f>
        <v>380.5</v>
      </c>
      <c r="C42" s="36">
        <f>C16</f>
        <v>424</v>
      </c>
      <c r="D42" s="36">
        <f>D16</f>
        <v>505</v>
      </c>
      <c r="E42" s="36">
        <f>E16</f>
        <v>591</v>
      </c>
      <c r="F42" s="41"/>
    </row>
    <row r="43" spans="1:5" ht="12.75">
      <c r="A43" s="407" t="s">
        <v>186</v>
      </c>
      <c r="B43" s="408"/>
      <c r="C43" s="408"/>
      <c r="D43" s="408"/>
      <c r="E43" s="409"/>
    </row>
    <row r="44" spans="1:5" ht="25.5">
      <c r="A44" s="55" t="s">
        <v>264</v>
      </c>
      <c r="B44" s="28">
        <f>SUM(B45:B49)</f>
        <v>969.5</v>
      </c>
      <c r="C44" s="236">
        <v>1000</v>
      </c>
      <c r="D44" s="236">
        <v>1000</v>
      </c>
      <c r="E44" s="236">
        <v>1000</v>
      </c>
    </row>
    <row r="45" spans="1:5" ht="12.75">
      <c r="A45" s="189" t="s">
        <v>174</v>
      </c>
      <c r="B45" s="17">
        <v>720</v>
      </c>
      <c r="C45" s="212"/>
      <c r="D45" s="212"/>
      <c r="E45" s="212"/>
    </row>
    <row r="46" spans="1:5" ht="12.75">
      <c r="A46" s="189" t="s">
        <v>175</v>
      </c>
      <c r="B46" s="18">
        <v>30</v>
      </c>
      <c r="C46" s="212"/>
      <c r="D46" s="212"/>
      <c r="E46" s="212"/>
    </row>
    <row r="47" spans="1:5" ht="12.75">
      <c r="A47" s="189" t="s">
        <v>176</v>
      </c>
      <c r="B47" s="18">
        <v>100</v>
      </c>
      <c r="C47" s="212"/>
      <c r="D47" s="212"/>
      <c r="E47" s="212"/>
    </row>
    <row r="48" spans="1:5" ht="25.5">
      <c r="A48" s="189" t="s">
        <v>177</v>
      </c>
      <c r="B48" s="18">
        <v>4.5</v>
      </c>
      <c r="C48" s="212"/>
      <c r="D48" s="212"/>
      <c r="E48" s="212"/>
    </row>
    <row r="49" spans="1:5" ht="25.5">
      <c r="A49" s="189" t="s">
        <v>178</v>
      </c>
      <c r="B49" s="18">
        <v>115</v>
      </c>
      <c r="C49" s="212"/>
      <c r="D49" s="212"/>
      <c r="E49" s="212"/>
    </row>
    <row r="50" spans="1:5" ht="13.5" thickBot="1">
      <c r="A50" s="60" t="s">
        <v>196</v>
      </c>
      <c r="B50" s="28">
        <f>B44</f>
        <v>969.5</v>
      </c>
      <c r="C50" s="28">
        <f>C44</f>
        <v>1000</v>
      </c>
      <c r="D50" s="28">
        <f>D44</f>
        <v>1000</v>
      </c>
      <c r="E50" s="28">
        <f>E44</f>
        <v>1000</v>
      </c>
    </row>
    <row r="51" spans="1:5" ht="16.5" thickBot="1">
      <c r="A51" s="37" t="s">
        <v>197</v>
      </c>
      <c r="B51" s="38">
        <f>B42+B50</f>
        <v>1350</v>
      </c>
      <c r="C51" s="38">
        <f>C42+C50</f>
        <v>1424</v>
      </c>
      <c r="D51" s="38">
        <f>D42+D50</f>
        <v>1505</v>
      </c>
      <c r="E51" s="38">
        <f>E42+E50</f>
        <v>1591</v>
      </c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1:5" ht="18.75">
      <c r="A55" s="291" t="s">
        <v>329</v>
      </c>
      <c r="B55" s="292"/>
      <c r="C55" s="292"/>
      <c r="D55" s="464" t="s">
        <v>332</v>
      </c>
      <c r="E55" s="464"/>
    </row>
    <row r="56" spans="1:5" ht="18.75">
      <c r="A56" s="291" t="s">
        <v>330</v>
      </c>
      <c r="B56" s="292"/>
      <c r="C56" s="292"/>
      <c r="D56" s="458" t="s">
        <v>333</v>
      </c>
      <c r="E56" s="458"/>
    </row>
    <row r="57" spans="1:5" ht="18.75">
      <c r="A57" s="293" t="s">
        <v>331</v>
      </c>
      <c r="B57" s="292"/>
      <c r="C57" s="292"/>
      <c r="D57" s="458" t="s">
        <v>334</v>
      </c>
      <c r="E57" s="458"/>
    </row>
    <row r="58" spans="2:3" ht="12.75">
      <c r="B58" s="4"/>
      <c r="C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5.75">
      <c r="B63" s="4"/>
      <c r="C63" s="4"/>
      <c r="D63" s="459" t="s">
        <v>338</v>
      </c>
      <c r="E63" s="459"/>
    </row>
    <row r="64" spans="2:5" ht="15.75">
      <c r="B64" s="4"/>
      <c r="C64" s="4"/>
      <c r="D64" s="294" t="s">
        <v>335</v>
      </c>
      <c r="E64" s="294"/>
    </row>
    <row r="65" spans="2:5" ht="15.75">
      <c r="B65" s="4"/>
      <c r="C65" s="4"/>
      <c r="D65" s="294" t="s">
        <v>337</v>
      </c>
      <c r="E65" s="29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  <row r="125" spans="2:5" ht="12.75">
      <c r="B125" s="4"/>
      <c r="C125" s="4"/>
      <c r="D125" s="4"/>
      <c r="E125" s="4"/>
    </row>
    <row r="126" spans="2:5" ht="12.75">
      <c r="B126" s="4"/>
      <c r="C126" s="4"/>
      <c r="D126" s="4"/>
      <c r="E126" s="4"/>
    </row>
    <row r="127" spans="2:5" ht="12.75">
      <c r="B127" s="4"/>
      <c r="C127" s="4"/>
      <c r="D127" s="4"/>
      <c r="E127" s="4"/>
    </row>
    <row r="128" spans="2:5" ht="12.75">
      <c r="B128" s="4"/>
      <c r="C128" s="4"/>
      <c r="D128" s="4"/>
      <c r="E128" s="4"/>
    </row>
    <row r="129" spans="2:5" ht="12.75">
      <c r="B129" s="4"/>
      <c r="C129" s="4"/>
      <c r="D129" s="4"/>
      <c r="E129" s="4"/>
    </row>
    <row r="130" spans="2:5" ht="12.75">
      <c r="B130" s="4"/>
      <c r="C130" s="4"/>
      <c r="D130" s="4"/>
      <c r="E130" s="4"/>
    </row>
    <row r="131" spans="2:5" ht="12.75">
      <c r="B131" s="4"/>
      <c r="C131" s="4"/>
      <c r="D131" s="4"/>
      <c r="E131" s="4"/>
    </row>
    <row r="132" spans="2:5" ht="12.75">
      <c r="B132" s="4"/>
      <c r="C132" s="4"/>
      <c r="D132" s="4"/>
      <c r="E132" s="4"/>
    </row>
    <row r="133" spans="2:5" ht="12.75">
      <c r="B133" s="4"/>
      <c r="C133" s="4"/>
      <c r="D133" s="4"/>
      <c r="E133" s="4"/>
    </row>
    <row r="134" spans="2:5" ht="12.75">
      <c r="B134" s="4"/>
      <c r="C134" s="4"/>
      <c r="D134" s="4"/>
      <c r="E134" s="4"/>
    </row>
    <row r="135" spans="2:5" ht="12.75">
      <c r="B135" s="4"/>
      <c r="C135" s="4"/>
      <c r="D135" s="4"/>
      <c r="E135" s="4"/>
    </row>
    <row r="136" spans="2:5" ht="12.75">
      <c r="B136" s="4"/>
      <c r="C136" s="4"/>
      <c r="D136" s="4"/>
      <c r="E136" s="4"/>
    </row>
    <row r="137" spans="2:5" ht="12.75">
      <c r="B137" s="4"/>
      <c r="C137" s="4"/>
      <c r="D137" s="4"/>
      <c r="E137" s="4"/>
    </row>
    <row r="138" spans="2:5" ht="12.75">
      <c r="B138" s="4"/>
      <c r="C138" s="4"/>
      <c r="D138" s="4"/>
      <c r="E138" s="4"/>
    </row>
    <row r="139" spans="2:5" ht="12.75">
      <c r="B139" s="4"/>
      <c r="C139" s="4"/>
      <c r="D139" s="4"/>
      <c r="E139" s="4"/>
    </row>
    <row r="140" spans="2:5" ht="12.75">
      <c r="B140" s="4"/>
      <c r="C140" s="4"/>
      <c r="D140" s="4"/>
      <c r="E140" s="4"/>
    </row>
    <row r="141" spans="2:5" ht="12.75">
      <c r="B141" s="4"/>
      <c r="C141" s="4"/>
      <c r="D141" s="4"/>
      <c r="E141" s="4"/>
    </row>
    <row r="142" spans="2:5" ht="12.75">
      <c r="B142" s="4"/>
      <c r="C142" s="4"/>
      <c r="D142" s="4"/>
      <c r="E142" s="4"/>
    </row>
    <row r="143" spans="2:5" ht="12.75">
      <c r="B143" s="4"/>
      <c r="C143" s="4"/>
      <c r="D143" s="4"/>
      <c r="E143" s="4"/>
    </row>
    <row r="144" spans="2:5" ht="12.75">
      <c r="B144" s="4"/>
      <c r="C144" s="4"/>
      <c r="D144" s="4"/>
      <c r="E144" s="4"/>
    </row>
    <row r="145" spans="2:5" ht="12.75">
      <c r="B145" s="4"/>
      <c r="C145" s="4"/>
      <c r="D145" s="4"/>
      <c r="E145" s="4"/>
    </row>
    <row r="146" spans="2:5" ht="12.75">
      <c r="B146" s="4"/>
      <c r="C146" s="4"/>
      <c r="D146" s="4"/>
      <c r="E146" s="4"/>
    </row>
    <row r="147" spans="2:5" ht="12.75">
      <c r="B147" s="4"/>
      <c r="C147" s="4"/>
      <c r="D147" s="4"/>
      <c r="E147" s="4"/>
    </row>
    <row r="148" spans="2:5" ht="12.75">
      <c r="B148" s="4"/>
      <c r="C148" s="4"/>
      <c r="D148" s="4"/>
      <c r="E148" s="4"/>
    </row>
    <row r="149" spans="2:5" ht="12.75">
      <c r="B149" s="4"/>
      <c r="C149" s="4"/>
      <c r="D149" s="4"/>
      <c r="E149" s="4"/>
    </row>
    <row r="150" spans="2:5" ht="12.75">
      <c r="B150" s="4"/>
      <c r="C150" s="4"/>
      <c r="D150" s="4"/>
      <c r="E150" s="4"/>
    </row>
    <row r="151" spans="2:5" ht="12.75">
      <c r="B151" s="4"/>
      <c r="C151" s="4"/>
      <c r="D151" s="4"/>
      <c r="E151" s="4"/>
    </row>
    <row r="152" spans="2:5" ht="12.75">
      <c r="B152" s="4"/>
      <c r="C152" s="4"/>
      <c r="D152" s="4"/>
      <c r="E152" s="4"/>
    </row>
    <row r="153" spans="2:5" ht="12.75">
      <c r="B153" s="4"/>
      <c r="C153" s="4"/>
      <c r="D153" s="4"/>
      <c r="E153" s="4"/>
    </row>
    <row r="154" spans="2:5" ht="12.75">
      <c r="B154" s="4"/>
      <c r="C154" s="4"/>
      <c r="D154" s="4"/>
      <c r="E154" s="4"/>
    </row>
    <row r="155" spans="2:5" ht="12.75">
      <c r="B155" s="4"/>
      <c r="C155" s="4"/>
      <c r="D155" s="4"/>
      <c r="E155" s="4"/>
    </row>
  </sheetData>
  <sheetProtection/>
  <mergeCells count="15">
    <mergeCell ref="D63:E63"/>
    <mergeCell ref="A43:E43"/>
    <mergeCell ref="A13:E13"/>
    <mergeCell ref="A14:E14"/>
    <mergeCell ref="A15:E15"/>
    <mergeCell ref="D55:E55"/>
    <mergeCell ref="D56:E56"/>
    <mergeCell ref="D57:E57"/>
    <mergeCell ref="A3:E3"/>
    <mergeCell ref="A4:E4"/>
    <mergeCell ref="A7:A11"/>
    <mergeCell ref="B7:B11"/>
    <mergeCell ref="C7:C11"/>
    <mergeCell ref="D7:D11"/>
    <mergeCell ref="E7:E11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1"/>
  <sheetViews>
    <sheetView view="pageBreakPreview" zoomScaleSheetLayoutView="100" zoomScalePageLayoutView="0" workbookViewId="0" topLeftCell="A26">
      <selection activeCell="E41" sqref="E41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B2" s="5"/>
      <c r="D2" s="4"/>
      <c r="E2" s="6"/>
    </row>
    <row r="3" spans="1:5" ht="12.75">
      <c r="A3" s="428" t="s">
        <v>245</v>
      </c>
      <c r="B3" s="428"/>
      <c r="C3" s="428"/>
      <c r="D3" s="428"/>
      <c r="E3" s="428"/>
    </row>
    <row r="4" spans="1:5" ht="12.75">
      <c r="A4" s="428" t="s">
        <v>116</v>
      </c>
      <c r="B4" s="428"/>
      <c r="C4" s="428"/>
      <c r="D4" s="428"/>
      <c r="E4" s="428"/>
    </row>
    <row r="5" spans="1:5" ht="13.5" thickBot="1">
      <c r="A5" s="12" t="s">
        <v>326</v>
      </c>
      <c r="B5" s="3"/>
      <c r="C5" s="3"/>
      <c r="D5" s="3"/>
      <c r="E5" s="3" t="s">
        <v>200</v>
      </c>
    </row>
    <row r="6" spans="1:5" ht="18" customHeight="1">
      <c r="A6" s="429" t="s">
        <v>191</v>
      </c>
      <c r="B6" s="441" t="s">
        <v>117</v>
      </c>
      <c r="C6" s="432" t="s">
        <v>189</v>
      </c>
      <c r="D6" s="435" t="s">
        <v>118</v>
      </c>
      <c r="E6" s="438" t="s">
        <v>119</v>
      </c>
    </row>
    <row r="7" spans="1:5" ht="56.25" customHeight="1">
      <c r="A7" s="430"/>
      <c r="B7" s="442"/>
      <c r="C7" s="433"/>
      <c r="D7" s="436"/>
      <c r="E7" s="439"/>
    </row>
    <row r="8" spans="1:5" ht="12.75" customHeight="1">
      <c r="A8" s="430"/>
      <c r="B8" s="442"/>
      <c r="C8" s="433"/>
      <c r="D8" s="436"/>
      <c r="E8" s="439"/>
    </row>
    <row r="9" spans="1:5" ht="12.75">
      <c r="A9" s="430"/>
      <c r="B9" s="442"/>
      <c r="C9" s="433"/>
      <c r="D9" s="436"/>
      <c r="E9" s="439"/>
    </row>
    <row r="10" spans="1:5" ht="9.75" customHeight="1" thickBot="1">
      <c r="A10" s="431"/>
      <c r="B10" s="443"/>
      <c r="C10" s="434"/>
      <c r="D10" s="437"/>
      <c r="E10" s="440"/>
    </row>
    <row r="11" spans="1:5" s="1" customFormat="1" ht="13.5" thickBot="1">
      <c r="A11" s="88">
        <v>0</v>
      </c>
      <c r="B11" s="81">
        <v>1</v>
      </c>
      <c r="C11" s="81">
        <v>2</v>
      </c>
      <c r="D11" s="81">
        <v>3</v>
      </c>
      <c r="E11" s="87">
        <v>4</v>
      </c>
    </row>
    <row r="12" spans="1:5" ht="20.25" customHeight="1" thickBot="1">
      <c r="A12" s="400" t="s">
        <v>218</v>
      </c>
      <c r="B12" s="401"/>
      <c r="C12" s="401"/>
      <c r="D12" s="401"/>
      <c r="E12" s="402"/>
    </row>
    <row r="13" spans="1:6" ht="12.75">
      <c r="A13" s="413" t="s">
        <v>190</v>
      </c>
      <c r="B13" s="414"/>
      <c r="C13" s="414"/>
      <c r="D13" s="414"/>
      <c r="E13" s="415"/>
      <c r="F13" s="41"/>
    </row>
    <row r="14" spans="1:6" ht="12.75">
      <c r="A14" s="416" t="s">
        <v>184</v>
      </c>
      <c r="B14" s="417"/>
      <c r="C14" s="417"/>
      <c r="D14" s="417"/>
      <c r="E14" s="418"/>
      <c r="F14" s="41"/>
    </row>
    <row r="15" spans="1:6" ht="12.75">
      <c r="A15" s="86" t="s">
        <v>241</v>
      </c>
      <c r="B15" s="99">
        <f>SUM(B16:B25)</f>
        <v>207</v>
      </c>
      <c r="C15" s="99">
        <f>SUM(C16:C25)</f>
        <v>200</v>
      </c>
      <c r="D15" s="99">
        <f>SUM(D16:D25)</f>
        <v>250</v>
      </c>
      <c r="E15" s="99">
        <f>SUM(E16:E25)</f>
        <v>300</v>
      </c>
      <c r="F15" s="41"/>
    </row>
    <row r="16" spans="1:6" ht="12.75">
      <c r="A16" s="97" t="s">
        <v>140</v>
      </c>
      <c r="B16" s="98">
        <v>27.5</v>
      </c>
      <c r="C16" s="99"/>
      <c r="D16" s="99"/>
      <c r="E16" s="124"/>
      <c r="F16" s="41"/>
    </row>
    <row r="17" spans="1:6" ht="12.75">
      <c r="A17" s="97" t="s">
        <v>141</v>
      </c>
      <c r="B17" s="98">
        <v>7</v>
      </c>
      <c r="C17" s="99"/>
      <c r="D17" s="99"/>
      <c r="E17" s="124"/>
      <c r="F17" s="41"/>
    </row>
    <row r="18" spans="1:6" ht="12.75">
      <c r="A18" s="97" t="s">
        <v>142</v>
      </c>
      <c r="B18" s="98">
        <v>22</v>
      </c>
      <c r="C18" s="99"/>
      <c r="D18" s="99"/>
      <c r="E18" s="124"/>
      <c r="F18" s="41"/>
    </row>
    <row r="19" spans="1:6" ht="12.75">
      <c r="A19" s="97" t="s">
        <v>143</v>
      </c>
      <c r="B19" s="98">
        <v>28</v>
      </c>
      <c r="C19" s="99"/>
      <c r="D19" s="99"/>
      <c r="E19" s="124"/>
      <c r="F19" s="41"/>
    </row>
    <row r="20" spans="1:6" ht="12.75">
      <c r="A20" s="97" t="s">
        <v>144</v>
      </c>
      <c r="B20" s="96">
        <v>8.5</v>
      </c>
      <c r="C20" s="96">
        <v>0</v>
      </c>
      <c r="D20" s="96">
        <v>0</v>
      </c>
      <c r="E20" s="101">
        <v>0</v>
      </c>
      <c r="F20" s="41"/>
    </row>
    <row r="21" spans="1:6" ht="12.75">
      <c r="A21" s="97" t="s">
        <v>146</v>
      </c>
      <c r="B21" s="96">
        <v>16</v>
      </c>
      <c r="C21" s="96">
        <v>0</v>
      </c>
      <c r="D21" s="96">
        <v>0</v>
      </c>
      <c r="E21" s="101">
        <v>0</v>
      </c>
      <c r="F21" s="41"/>
    </row>
    <row r="22" spans="1:6" ht="12.75">
      <c r="A22" s="97" t="s">
        <v>145</v>
      </c>
      <c r="B22" s="96">
        <v>26</v>
      </c>
      <c r="C22" s="96">
        <v>0</v>
      </c>
      <c r="D22" s="96">
        <v>0</v>
      </c>
      <c r="E22" s="101">
        <v>0</v>
      </c>
      <c r="F22" s="41"/>
    </row>
    <row r="23" spans="1:6" ht="12.75">
      <c r="A23" s="97" t="s">
        <v>147</v>
      </c>
      <c r="B23" s="96">
        <v>58</v>
      </c>
      <c r="C23" s="96">
        <v>0</v>
      </c>
      <c r="D23" s="96">
        <v>0</v>
      </c>
      <c r="E23" s="101">
        <v>0</v>
      </c>
      <c r="F23" s="41"/>
    </row>
    <row r="24" spans="1:6" ht="12.75">
      <c r="A24" s="97" t="s">
        <v>148</v>
      </c>
      <c r="B24" s="96">
        <v>14</v>
      </c>
      <c r="C24" s="96">
        <v>0</v>
      </c>
      <c r="D24" s="96">
        <v>0</v>
      </c>
      <c r="E24" s="101">
        <v>0</v>
      </c>
      <c r="F24" s="41"/>
    </row>
    <row r="25" spans="1:6" ht="12.75">
      <c r="A25" s="97" t="s">
        <v>149</v>
      </c>
      <c r="B25" s="96">
        <v>0</v>
      </c>
      <c r="C25" s="96">
        <v>200</v>
      </c>
      <c r="D25" s="96">
        <v>250</v>
      </c>
      <c r="E25" s="101">
        <v>300</v>
      </c>
      <c r="F25" s="41"/>
    </row>
    <row r="26" spans="1:6" ht="13.5" thickBot="1">
      <c r="A26" s="78" t="s">
        <v>194</v>
      </c>
      <c r="B26" s="36">
        <f>B15</f>
        <v>207</v>
      </c>
      <c r="C26" s="36">
        <f>C15</f>
        <v>200</v>
      </c>
      <c r="D26" s="36">
        <f>D15</f>
        <v>250</v>
      </c>
      <c r="E26" s="36">
        <f>E15</f>
        <v>300</v>
      </c>
      <c r="F26" s="41"/>
    </row>
    <row r="27" spans="1:5" ht="16.5" thickBot="1">
      <c r="A27" s="37" t="s">
        <v>197</v>
      </c>
      <c r="B27" s="38">
        <f>B26</f>
        <v>207</v>
      </c>
      <c r="C27" s="38">
        <f>C26</f>
        <v>200</v>
      </c>
      <c r="D27" s="38">
        <f>D26</f>
        <v>250</v>
      </c>
      <c r="E27" s="38">
        <f>E26</f>
        <v>300</v>
      </c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1:5" ht="18.75">
      <c r="A32" s="291" t="s">
        <v>329</v>
      </c>
      <c r="B32" s="292"/>
      <c r="C32" s="292"/>
      <c r="D32" s="464" t="s">
        <v>332</v>
      </c>
      <c r="E32" s="464"/>
    </row>
    <row r="33" spans="1:5" ht="18.75">
      <c r="A33" s="291" t="s">
        <v>330</v>
      </c>
      <c r="B33" s="292"/>
      <c r="C33" s="292"/>
      <c r="D33" s="458" t="s">
        <v>333</v>
      </c>
      <c r="E33" s="458"/>
    </row>
    <row r="34" spans="1:5" ht="18.75">
      <c r="A34" s="293" t="s">
        <v>331</v>
      </c>
      <c r="B34" s="292"/>
      <c r="C34" s="292"/>
      <c r="D34" s="458" t="s">
        <v>334</v>
      </c>
      <c r="E34" s="458"/>
    </row>
    <row r="35" spans="2:3" ht="12.75">
      <c r="B35" s="4"/>
      <c r="C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5.75">
      <c r="B38" s="4"/>
      <c r="C38" s="4"/>
      <c r="D38" s="294" t="s">
        <v>338</v>
      </c>
      <c r="E38" s="294"/>
    </row>
    <row r="39" spans="2:5" ht="15.75">
      <c r="B39" s="4"/>
      <c r="C39" s="4"/>
      <c r="D39" s="294" t="s">
        <v>335</v>
      </c>
      <c r="E39" s="294"/>
    </row>
    <row r="40" spans="2:5" ht="15.75">
      <c r="B40" s="4"/>
      <c r="C40" s="4"/>
      <c r="D40" s="294" t="s">
        <v>337</v>
      </c>
      <c r="E40" s="294"/>
    </row>
    <row r="41" spans="2:3" ht="12.75">
      <c r="B41" s="4"/>
      <c r="C41" s="4"/>
    </row>
    <row r="42" spans="2:3" ht="12.75">
      <c r="B42" s="4"/>
      <c r="C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  <row r="125" spans="2:5" ht="12.75">
      <c r="B125" s="4"/>
      <c r="C125" s="4"/>
      <c r="D125" s="4"/>
      <c r="E125" s="4"/>
    </row>
    <row r="126" spans="2:5" ht="12.75">
      <c r="B126" s="4"/>
      <c r="C126" s="4"/>
      <c r="D126" s="4"/>
      <c r="E126" s="4"/>
    </row>
    <row r="127" spans="2:5" ht="12.75">
      <c r="B127" s="4"/>
      <c r="C127" s="4"/>
      <c r="D127" s="4"/>
      <c r="E127" s="4"/>
    </row>
    <row r="128" spans="2:5" ht="12.75">
      <c r="B128" s="4"/>
      <c r="C128" s="4"/>
      <c r="D128" s="4"/>
      <c r="E128" s="4"/>
    </row>
    <row r="129" spans="2:5" ht="12.75">
      <c r="B129" s="4"/>
      <c r="C129" s="4"/>
      <c r="D129" s="4"/>
      <c r="E129" s="4"/>
    </row>
    <row r="130" spans="2:5" ht="12.75">
      <c r="B130" s="4"/>
      <c r="C130" s="4"/>
      <c r="D130" s="4"/>
      <c r="E130" s="4"/>
    </row>
    <row r="131" spans="2:5" ht="12.75">
      <c r="B131" s="4"/>
      <c r="C131" s="4"/>
      <c r="D131" s="4"/>
      <c r="E131" s="4"/>
    </row>
  </sheetData>
  <sheetProtection/>
  <mergeCells count="13">
    <mergeCell ref="D32:E32"/>
    <mergeCell ref="D33:E33"/>
    <mergeCell ref="D34:E34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3"/>
  <sheetViews>
    <sheetView view="pageBreakPreview" zoomScaleSheetLayoutView="100" workbookViewId="0" topLeftCell="A1">
      <selection activeCell="B18" sqref="B1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B2" s="5"/>
      <c r="D2" s="4"/>
      <c r="E2" s="6"/>
    </row>
    <row r="3" spans="1:5" ht="12.75">
      <c r="A3" s="428" t="s">
        <v>245</v>
      </c>
      <c r="B3" s="428"/>
      <c r="C3" s="428"/>
      <c r="D3" s="428"/>
      <c r="E3" s="428"/>
    </row>
    <row r="4" spans="1:5" ht="12.75">
      <c r="A4" s="428" t="s">
        <v>116</v>
      </c>
      <c r="B4" s="428"/>
      <c r="C4" s="428"/>
      <c r="D4" s="428"/>
      <c r="E4" s="428"/>
    </row>
    <row r="5" spans="1:5" ht="12.75">
      <c r="A5" s="3"/>
      <c r="B5" s="3"/>
      <c r="C5" s="3"/>
      <c r="D5" s="3"/>
      <c r="E5" s="3"/>
    </row>
    <row r="6" spans="1:5" ht="13.5" thickBot="1">
      <c r="A6" s="12" t="s">
        <v>348</v>
      </c>
      <c r="B6" s="3"/>
      <c r="C6" s="3"/>
      <c r="D6" s="3"/>
      <c r="E6" s="3" t="s">
        <v>200</v>
      </c>
    </row>
    <row r="7" spans="1:5" ht="18" customHeight="1">
      <c r="A7" s="429" t="s">
        <v>191</v>
      </c>
      <c r="B7" s="441" t="s">
        <v>117</v>
      </c>
      <c r="C7" s="432" t="s">
        <v>189</v>
      </c>
      <c r="D7" s="435" t="s">
        <v>118</v>
      </c>
      <c r="E7" s="438" t="s">
        <v>119</v>
      </c>
    </row>
    <row r="8" spans="1:5" ht="56.25" customHeight="1">
      <c r="A8" s="430"/>
      <c r="B8" s="442"/>
      <c r="C8" s="433"/>
      <c r="D8" s="436"/>
      <c r="E8" s="439"/>
    </row>
    <row r="9" spans="1:5" ht="12.75" customHeight="1">
      <c r="A9" s="430"/>
      <c r="B9" s="442"/>
      <c r="C9" s="433"/>
      <c r="D9" s="436"/>
      <c r="E9" s="439"/>
    </row>
    <row r="10" spans="1:5" ht="12.75">
      <c r="A10" s="430"/>
      <c r="B10" s="442"/>
      <c r="C10" s="433"/>
      <c r="D10" s="436"/>
      <c r="E10" s="439"/>
    </row>
    <row r="11" spans="1:5" ht="9.75" customHeight="1" thickBot="1">
      <c r="A11" s="431"/>
      <c r="B11" s="443"/>
      <c r="C11" s="434"/>
      <c r="D11" s="437"/>
      <c r="E11" s="440"/>
    </row>
    <row r="12" spans="1:5" s="1" customFormat="1" ht="13.5" thickBot="1">
      <c r="A12" s="88">
        <v>0</v>
      </c>
      <c r="B12" s="81">
        <v>1</v>
      </c>
      <c r="C12" s="81">
        <v>2</v>
      </c>
      <c r="D12" s="81">
        <v>3</v>
      </c>
      <c r="E12" s="87">
        <v>4</v>
      </c>
    </row>
    <row r="13" spans="1:5" ht="20.25" customHeight="1" thickBot="1">
      <c r="A13" s="400" t="s">
        <v>218</v>
      </c>
      <c r="B13" s="401"/>
      <c r="C13" s="401"/>
      <c r="D13" s="401"/>
      <c r="E13" s="402"/>
    </row>
    <row r="14" spans="1:6" ht="12.75">
      <c r="A14" s="413" t="s">
        <v>190</v>
      </c>
      <c r="B14" s="414"/>
      <c r="C14" s="414"/>
      <c r="D14" s="414"/>
      <c r="E14" s="415"/>
      <c r="F14" s="41"/>
    </row>
    <row r="15" spans="1:6" ht="12.75">
      <c r="A15" s="416" t="s">
        <v>184</v>
      </c>
      <c r="B15" s="417"/>
      <c r="C15" s="417"/>
      <c r="D15" s="417"/>
      <c r="E15" s="418"/>
      <c r="F15" s="41"/>
    </row>
    <row r="16" spans="1:6" ht="12.75">
      <c r="A16" s="86" t="s">
        <v>241</v>
      </c>
      <c r="B16" s="99">
        <f>SUM(B17:B17)</f>
        <v>22</v>
      </c>
      <c r="C16" s="99">
        <f>SUM(C17:C17)</f>
        <v>0</v>
      </c>
      <c r="D16" s="99">
        <f>SUM(D17:D17)</f>
        <v>0</v>
      </c>
      <c r="E16" s="99">
        <f>SUM(E17:E17)</f>
        <v>0</v>
      </c>
      <c r="F16" s="41"/>
    </row>
    <row r="17" spans="1:6" ht="12.75">
      <c r="A17" s="97" t="s">
        <v>349</v>
      </c>
      <c r="B17" s="98">
        <v>22</v>
      </c>
      <c r="C17" s="99"/>
      <c r="D17" s="99"/>
      <c r="E17" s="124"/>
      <c r="F17" s="41"/>
    </row>
    <row r="18" spans="1:6" ht="13.5" thickBot="1">
      <c r="A18" s="78" t="s">
        <v>194</v>
      </c>
      <c r="B18" s="36">
        <f>B16</f>
        <v>22</v>
      </c>
      <c r="C18" s="36">
        <f>C16</f>
        <v>0</v>
      </c>
      <c r="D18" s="36">
        <f>D16</f>
        <v>0</v>
      </c>
      <c r="E18" s="36">
        <f>E16</f>
        <v>0</v>
      </c>
      <c r="F18" s="41"/>
    </row>
    <row r="19" spans="1:5" ht="16.5" thickBot="1">
      <c r="A19" s="37" t="s">
        <v>197</v>
      </c>
      <c r="B19" s="38">
        <f>B18</f>
        <v>22</v>
      </c>
      <c r="C19" s="38">
        <f>C18</f>
        <v>0</v>
      </c>
      <c r="D19" s="38">
        <f>D18</f>
        <v>0</v>
      </c>
      <c r="E19" s="38">
        <f>E18</f>
        <v>0</v>
      </c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1:5" ht="18.75">
      <c r="A24" s="291" t="s">
        <v>329</v>
      </c>
      <c r="B24" s="292"/>
      <c r="C24" s="292"/>
      <c r="D24" s="464" t="s">
        <v>332</v>
      </c>
      <c r="E24" s="464"/>
    </row>
    <row r="25" spans="1:5" ht="18.75">
      <c r="A25" s="291" t="s">
        <v>330</v>
      </c>
      <c r="B25" s="292"/>
      <c r="C25" s="292"/>
      <c r="D25" s="458" t="s">
        <v>333</v>
      </c>
      <c r="E25" s="458"/>
    </row>
    <row r="26" spans="1:5" ht="18.75">
      <c r="A26" s="293" t="s">
        <v>331</v>
      </c>
      <c r="B26" s="292"/>
      <c r="C26" s="292"/>
      <c r="D26" s="458" t="s">
        <v>334</v>
      </c>
      <c r="E26" s="458"/>
    </row>
    <row r="27" spans="2:3" ht="12.75">
      <c r="B27" s="4"/>
      <c r="C27" s="4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5.75">
      <c r="B30" s="4"/>
      <c r="C30" s="4"/>
      <c r="D30" s="294" t="s">
        <v>338</v>
      </c>
      <c r="E30" s="294"/>
    </row>
    <row r="31" spans="2:5" ht="15.75">
      <c r="B31" s="4"/>
      <c r="C31" s="4"/>
      <c r="D31" s="294" t="s">
        <v>335</v>
      </c>
      <c r="E31" s="294"/>
    </row>
    <row r="32" spans="2:5" ht="15.75">
      <c r="B32" s="4"/>
      <c r="C32" s="4"/>
      <c r="D32" s="294" t="s">
        <v>337</v>
      </c>
      <c r="E32" s="294"/>
    </row>
    <row r="33" spans="2:3" ht="12.75">
      <c r="B33" s="4"/>
      <c r="C33" s="4"/>
    </row>
    <row r="34" spans="2:3" ht="12.75">
      <c r="B34" s="4"/>
      <c r="C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</sheetData>
  <sheetProtection/>
  <mergeCells count="13">
    <mergeCell ref="A3:E3"/>
    <mergeCell ref="A4:E4"/>
    <mergeCell ref="A7:A11"/>
    <mergeCell ref="B7:B11"/>
    <mergeCell ref="C7:C11"/>
    <mergeCell ref="D7:D11"/>
    <mergeCell ref="E7:E11"/>
    <mergeCell ref="D24:E24"/>
    <mergeCell ref="D25:E25"/>
    <mergeCell ref="D26:E26"/>
    <mergeCell ref="A13:E13"/>
    <mergeCell ref="A14:E14"/>
    <mergeCell ref="A15:E15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4"/>
  <sheetViews>
    <sheetView view="pageBreakPreview" zoomScaleSheetLayoutView="100" zoomScalePageLayoutView="0" workbookViewId="0" topLeftCell="A19">
      <selection activeCell="G38" sqref="G3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B2" s="5"/>
      <c r="D2" s="4"/>
      <c r="E2" s="6"/>
    </row>
    <row r="3" spans="1:5" ht="12.75">
      <c r="A3" s="428" t="s">
        <v>245</v>
      </c>
      <c r="B3" s="428"/>
      <c r="C3" s="428"/>
      <c r="D3" s="428"/>
      <c r="E3" s="428"/>
    </row>
    <row r="4" spans="1:5" ht="12.75">
      <c r="A4" s="428" t="s">
        <v>116</v>
      </c>
      <c r="B4" s="428"/>
      <c r="C4" s="428"/>
      <c r="D4" s="428"/>
      <c r="E4" s="428"/>
    </row>
    <row r="5" spans="1:5" ht="13.5" thickBot="1">
      <c r="A5" s="12" t="s">
        <v>327</v>
      </c>
      <c r="B5" s="3"/>
      <c r="C5" s="3"/>
      <c r="D5" s="3"/>
      <c r="E5" s="3" t="s">
        <v>200</v>
      </c>
    </row>
    <row r="6" spans="1:5" ht="18" customHeight="1">
      <c r="A6" s="429" t="s">
        <v>191</v>
      </c>
      <c r="B6" s="441" t="s">
        <v>117</v>
      </c>
      <c r="C6" s="432" t="s">
        <v>189</v>
      </c>
      <c r="D6" s="435" t="s">
        <v>118</v>
      </c>
      <c r="E6" s="438" t="s">
        <v>119</v>
      </c>
    </row>
    <row r="7" spans="1:5" ht="56.25" customHeight="1">
      <c r="A7" s="430"/>
      <c r="B7" s="442"/>
      <c r="C7" s="433"/>
      <c r="D7" s="436"/>
      <c r="E7" s="439"/>
    </row>
    <row r="8" spans="1:5" ht="12.75" customHeight="1">
      <c r="A8" s="430"/>
      <c r="B8" s="442"/>
      <c r="C8" s="433"/>
      <c r="D8" s="436"/>
      <c r="E8" s="439"/>
    </row>
    <row r="9" spans="1:5" ht="12.75">
      <c r="A9" s="430"/>
      <c r="B9" s="442"/>
      <c r="C9" s="433"/>
      <c r="D9" s="436"/>
      <c r="E9" s="439"/>
    </row>
    <row r="10" spans="1:5" ht="9.75" customHeight="1" thickBot="1">
      <c r="A10" s="431"/>
      <c r="B10" s="443"/>
      <c r="C10" s="434"/>
      <c r="D10" s="437"/>
      <c r="E10" s="440"/>
    </row>
    <row r="11" spans="1:5" s="1" customFormat="1" ht="13.5" thickBot="1">
      <c r="A11" s="88">
        <v>0</v>
      </c>
      <c r="B11" s="81">
        <v>1</v>
      </c>
      <c r="C11" s="81">
        <v>2</v>
      </c>
      <c r="D11" s="81">
        <v>3</v>
      </c>
      <c r="E11" s="87">
        <v>4</v>
      </c>
    </row>
    <row r="12" spans="1:5" ht="20.25" customHeight="1" thickBot="1">
      <c r="A12" s="400" t="s">
        <v>218</v>
      </c>
      <c r="B12" s="401"/>
      <c r="C12" s="401"/>
      <c r="D12" s="401"/>
      <c r="E12" s="402"/>
    </row>
    <row r="13" spans="1:6" ht="12.75">
      <c r="A13" s="413" t="s">
        <v>190</v>
      </c>
      <c r="B13" s="414"/>
      <c r="C13" s="414"/>
      <c r="D13" s="414"/>
      <c r="E13" s="415"/>
      <c r="F13" s="41"/>
    </row>
    <row r="14" spans="1:6" ht="12.75">
      <c r="A14" s="416" t="s">
        <v>184</v>
      </c>
      <c r="B14" s="417"/>
      <c r="C14" s="417"/>
      <c r="D14" s="417"/>
      <c r="E14" s="418"/>
      <c r="F14" s="41"/>
    </row>
    <row r="15" spans="1:6" ht="25.5" customHeight="1">
      <c r="A15" s="53" t="s">
        <v>263</v>
      </c>
      <c r="B15" s="40">
        <f>SUM(B16:B18)</f>
        <v>30</v>
      </c>
      <c r="C15" s="40">
        <f>SUM(C16:C18)</f>
        <v>31</v>
      </c>
      <c r="D15" s="40">
        <f>SUM(D16:D18)</f>
        <v>32</v>
      </c>
      <c r="E15" s="40">
        <f>SUM(E16:E18)</f>
        <v>33</v>
      </c>
      <c r="F15" s="41"/>
    </row>
    <row r="16" spans="1:6" ht="12.75">
      <c r="A16" s="96" t="s">
        <v>242</v>
      </c>
      <c r="B16" s="17">
        <v>20</v>
      </c>
      <c r="C16" s="96">
        <v>0</v>
      </c>
      <c r="D16" s="96">
        <v>0</v>
      </c>
      <c r="E16" s="96">
        <v>0</v>
      </c>
      <c r="F16" s="41"/>
    </row>
    <row r="17" spans="1:6" ht="12.75">
      <c r="A17" s="96" t="s">
        <v>179</v>
      </c>
      <c r="B17" s="17">
        <v>10</v>
      </c>
      <c r="C17" s="96">
        <v>0</v>
      </c>
      <c r="D17" s="96">
        <v>0</v>
      </c>
      <c r="E17" s="96">
        <v>0</v>
      </c>
      <c r="F17" s="41"/>
    </row>
    <row r="18" spans="1:6" ht="12.75">
      <c r="A18" s="96" t="s">
        <v>322</v>
      </c>
      <c r="B18" s="17">
        <v>0</v>
      </c>
      <c r="C18" s="96">
        <v>31</v>
      </c>
      <c r="D18" s="96">
        <v>32</v>
      </c>
      <c r="E18" s="96">
        <v>33</v>
      </c>
      <c r="F18" s="41"/>
    </row>
    <row r="19" spans="1:6" ht="13.5" thickBot="1">
      <c r="A19" s="47" t="s">
        <v>194</v>
      </c>
      <c r="B19" s="47">
        <f>B15</f>
        <v>30</v>
      </c>
      <c r="C19" s="47">
        <f>C15</f>
        <v>31</v>
      </c>
      <c r="D19" s="47">
        <f>D15</f>
        <v>32</v>
      </c>
      <c r="E19" s="47">
        <f>E15</f>
        <v>33</v>
      </c>
      <c r="F19" s="41"/>
    </row>
    <row r="20" spans="1:5" ht="16.5" thickBot="1">
      <c r="A20" s="37" t="s">
        <v>197</v>
      </c>
      <c r="B20" s="38">
        <f>B19</f>
        <v>30</v>
      </c>
      <c r="C20" s="38">
        <f>C19</f>
        <v>31</v>
      </c>
      <c r="D20" s="38">
        <f>D19</f>
        <v>32</v>
      </c>
      <c r="E20" s="39">
        <f>E19</f>
        <v>33</v>
      </c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1:5" ht="18.75">
      <c r="A25" s="291" t="s">
        <v>329</v>
      </c>
      <c r="B25" s="292"/>
      <c r="C25" s="292"/>
      <c r="D25" s="464" t="s">
        <v>332</v>
      </c>
      <c r="E25" s="464"/>
    </row>
    <row r="26" spans="1:5" ht="18.75">
      <c r="A26" s="291" t="s">
        <v>330</v>
      </c>
      <c r="B26" s="292"/>
      <c r="C26" s="292"/>
      <c r="D26" s="458" t="s">
        <v>333</v>
      </c>
      <c r="E26" s="458"/>
    </row>
    <row r="27" spans="1:5" ht="18.75">
      <c r="A27" s="293" t="s">
        <v>331</v>
      </c>
      <c r="B27" s="292"/>
      <c r="C27" s="292"/>
      <c r="D27" s="458" t="s">
        <v>334</v>
      </c>
      <c r="E27" s="458"/>
    </row>
    <row r="28" spans="2:3" ht="12.75">
      <c r="B28" s="4"/>
      <c r="C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5.75">
      <c r="B33" s="4"/>
      <c r="C33" s="4"/>
      <c r="D33" s="459" t="s">
        <v>338</v>
      </c>
      <c r="E33" s="459"/>
    </row>
    <row r="34" spans="2:5" ht="15.75">
      <c r="B34" s="4"/>
      <c r="C34" s="4"/>
      <c r="D34" s="294" t="s">
        <v>335</v>
      </c>
      <c r="E34" s="294"/>
    </row>
    <row r="35" spans="2:5" ht="15.75">
      <c r="B35" s="4"/>
      <c r="C35" s="4"/>
      <c r="D35" s="294" t="s">
        <v>337</v>
      </c>
      <c r="E35" s="29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</sheetData>
  <sheetProtection/>
  <mergeCells count="14">
    <mergeCell ref="D25:E25"/>
    <mergeCell ref="D26:E26"/>
    <mergeCell ref="D27:E27"/>
    <mergeCell ref="D33:E33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72"/>
  <sheetViews>
    <sheetView view="pageBreakPreview" zoomScaleSheetLayoutView="100" zoomScalePageLayoutView="0" workbookViewId="0" topLeftCell="A15">
      <selection activeCell="A25" sqref="A25:F35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B2" s="5"/>
      <c r="D2" s="4"/>
      <c r="E2" s="6"/>
    </row>
    <row r="3" spans="1:5" ht="12.75">
      <c r="A3" s="428" t="s">
        <v>245</v>
      </c>
      <c r="B3" s="428"/>
      <c r="C3" s="428"/>
      <c r="D3" s="428"/>
      <c r="E3" s="428"/>
    </row>
    <row r="4" spans="1:5" ht="12.75">
      <c r="A4" s="428" t="s">
        <v>116</v>
      </c>
      <c r="B4" s="428"/>
      <c r="C4" s="428"/>
      <c r="D4" s="428"/>
      <c r="E4" s="428"/>
    </row>
    <row r="5" spans="1:5" ht="13.5" thickBot="1">
      <c r="A5" s="12" t="s">
        <v>323</v>
      </c>
      <c r="B5" s="3"/>
      <c r="C5" s="3"/>
      <c r="D5" s="3"/>
      <c r="E5" s="3" t="s">
        <v>200</v>
      </c>
    </row>
    <row r="6" spans="1:5" ht="18" customHeight="1">
      <c r="A6" s="429" t="s">
        <v>191</v>
      </c>
      <c r="B6" s="441" t="s">
        <v>117</v>
      </c>
      <c r="C6" s="432" t="s">
        <v>189</v>
      </c>
      <c r="D6" s="435" t="s">
        <v>118</v>
      </c>
      <c r="E6" s="438" t="s">
        <v>119</v>
      </c>
    </row>
    <row r="7" spans="1:5" ht="56.25" customHeight="1">
      <c r="A7" s="430"/>
      <c r="B7" s="442"/>
      <c r="C7" s="433"/>
      <c r="D7" s="436"/>
      <c r="E7" s="439"/>
    </row>
    <row r="8" spans="1:5" ht="12.75" customHeight="1">
      <c r="A8" s="430"/>
      <c r="B8" s="442"/>
      <c r="C8" s="433"/>
      <c r="D8" s="436"/>
      <c r="E8" s="439"/>
    </row>
    <row r="9" spans="1:5" ht="12.75">
      <c r="A9" s="430"/>
      <c r="B9" s="442"/>
      <c r="C9" s="433"/>
      <c r="D9" s="436"/>
      <c r="E9" s="439"/>
    </row>
    <row r="10" spans="1:5" ht="9.75" customHeight="1" thickBot="1">
      <c r="A10" s="431"/>
      <c r="B10" s="443"/>
      <c r="C10" s="434"/>
      <c r="D10" s="437"/>
      <c r="E10" s="440"/>
    </row>
    <row r="11" spans="1:5" s="1" customFormat="1" ht="13.5" thickBot="1">
      <c r="A11" s="88">
        <v>0</v>
      </c>
      <c r="B11" s="81">
        <v>1</v>
      </c>
      <c r="C11" s="81">
        <v>2</v>
      </c>
      <c r="D11" s="81">
        <v>3</v>
      </c>
      <c r="E11" s="87">
        <v>4</v>
      </c>
    </row>
    <row r="12" spans="1:5" s="1" customFormat="1" ht="18.75" thickBot="1">
      <c r="A12" s="400" t="s">
        <v>217</v>
      </c>
      <c r="B12" s="401"/>
      <c r="C12" s="401"/>
      <c r="D12" s="401"/>
      <c r="E12" s="402"/>
    </row>
    <row r="13" spans="1:5" ht="13.5" thickBot="1">
      <c r="A13" s="410" t="s">
        <v>190</v>
      </c>
      <c r="B13" s="411"/>
      <c r="C13" s="411"/>
      <c r="D13" s="411"/>
      <c r="E13" s="412"/>
    </row>
    <row r="14" spans="1:5" ht="13.5" thickBot="1">
      <c r="A14" s="425" t="s">
        <v>184</v>
      </c>
      <c r="B14" s="426"/>
      <c r="C14" s="426"/>
      <c r="D14" s="426"/>
      <c r="E14" s="427"/>
    </row>
    <row r="15" spans="1:5" ht="25.5">
      <c r="A15" s="173" t="s">
        <v>273</v>
      </c>
      <c r="B15" s="174">
        <f>SUM(B16:B19)</f>
        <v>575</v>
      </c>
      <c r="C15" s="174">
        <v>720</v>
      </c>
      <c r="D15" s="174">
        <v>1550</v>
      </c>
      <c r="E15" s="174">
        <v>1100</v>
      </c>
    </row>
    <row r="16" spans="1:5" ht="12.75">
      <c r="A16" s="49" t="s">
        <v>228</v>
      </c>
      <c r="B16" s="17">
        <v>175</v>
      </c>
      <c r="C16" s="182">
        <v>0</v>
      </c>
      <c r="D16" s="182">
        <v>0</v>
      </c>
      <c r="E16" s="183">
        <v>0</v>
      </c>
    </row>
    <row r="17" spans="1:5" ht="12.75">
      <c r="A17" s="175" t="s">
        <v>137</v>
      </c>
      <c r="B17" s="17">
        <v>250</v>
      </c>
      <c r="C17" s="182">
        <v>0</v>
      </c>
      <c r="D17" s="182">
        <v>0</v>
      </c>
      <c r="E17" s="183">
        <v>0</v>
      </c>
    </row>
    <row r="18" spans="1:5" ht="12.75">
      <c r="A18" s="175" t="s">
        <v>138</v>
      </c>
      <c r="B18" s="17">
        <v>20</v>
      </c>
      <c r="C18" s="182">
        <v>0</v>
      </c>
      <c r="D18" s="182">
        <v>0</v>
      </c>
      <c r="E18" s="183">
        <v>0</v>
      </c>
    </row>
    <row r="19" spans="1:5" ht="12.75">
      <c r="A19" s="175" t="s">
        <v>139</v>
      </c>
      <c r="B19" s="17">
        <v>130</v>
      </c>
      <c r="C19" s="182">
        <v>0</v>
      </c>
      <c r="D19" s="182">
        <v>0</v>
      </c>
      <c r="E19" s="183">
        <v>0</v>
      </c>
    </row>
    <row r="20" spans="1:5" ht="13.5" thickBot="1">
      <c r="A20" s="179" t="s">
        <v>194</v>
      </c>
      <c r="B20" s="180">
        <f>B15</f>
        <v>575</v>
      </c>
      <c r="C20" s="180">
        <f>C15</f>
        <v>720</v>
      </c>
      <c r="D20" s="180">
        <f>D15</f>
        <v>1550</v>
      </c>
      <c r="E20" s="180">
        <f>E15</f>
        <v>1100</v>
      </c>
    </row>
    <row r="21" spans="1:5" ht="15.75">
      <c r="A21" s="67" t="s">
        <v>197</v>
      </c>
      <c r="B21" s="29">
        <f>B20</f>
        <v>575</v>
      </c>
      <c r="C21" s="29">
        <f>C20</f>
        <v>720</v>
      </c>
      <c r="D21" s="29">
        <f>D20</f>
        <v>1550</v>
      </c>
      <c r="E21" s="29">
        <f>E20</f>
        <v>1100</v>
      </c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1:5" ht="18.75">
      <c r="A25" s="291" t="s">
        <v>329</v>
      </c>
      <c r="B25" s="292"/>
      <c r="C25" s="292"/>
      <c r="D25" s="464" t="s">
        <v>332</v>
      </c>
      <c r="E25" s="464"/>
    </row>
    <row r="26" spans="1:5" ht="18.75">
      <c r="A26" s="291" t="s">
        <v>330</v>
      </c>
      <c r="B26" s="292"/>
      <c r="C26" s="292"/>
      <c r="D26" s="458" t="s">
        <v>333</v>
      </c>
      <c r="E26" s="458"/>
    </row>
    <row r="27" spans="1:5" ht="18.75">
      <c r="A27" s="293" t="s">
        <v>331</v>
      </c>
      <c r="B27" s="292"/>
      <c r="C27" s="292"/>
      <c r="D27" s="458" t="s">
        <v>334</v>
      </c>
      <c r="E27" s="458"/>
    </row>
    <row r="28" spans="2:3" ht="12.75">
      <c r="B28" s="4"/>
      <c r="C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5.75">
      <c r="B33" s="4"/>
      <c r="C33" s="4"/>
      <c r="D33" s="459" t="s">
        <v>338</v>
      </c>
      <c r="E33" s="459"/>
    </row>
    <row r="34" spans="2:5" ht="15.75">
      <c r="B34" s="4"/>
      <c r="C34" s="4"/>
      <c r="D34" s="294" t="s">
        <v>335</v>
      </c>
      <c r="E34" s="294"/>
    </row>
    <row r="35" spans="2:5" ht="15.75">
      <c r="B35" s="4"/>
      <c r="C35" s="4"/>
      <c r="D35" s="294" t="s">
        <v>337</v>
      </c>
      <c r="E35" s="29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</sheetData>
  <sheetProtection/>
  <mergeCells count="14">
    <mergeCell ref="D25:E25"/>
    <mergeCell ref="D26:E26"/>
    <mergeCell ref="D27:E27"/>
    <mergeCell ref="D33:E33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BUGET</cp:lastModifiedBy>
  <cp:lastPrinted>2017-06-20T12:48:58Z</cp:lastPrinted>
  <dcterms:created xsi:type="dcterms:W3CDTF">2003-05-13T09:24:28Z</dcterms:created>
  <dcterms:modified xsi:type="dcterms:W3CDTF">2017-07-04T13:54:33Z</dcterms:modified>
  <cp:category/>
  <cp:version/>
  <cp:contentType/>
  <cp:contentStatus/>
</cp:coreProperties>
</file>